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EstaPastaDeTrabalho"/>
  <mc:AlternateContent xmlns:mc="http://schemas.openxmlformats.org/markup-compatibility/2006">
    <mc:Choice Requires="x15">
      <x15ac:absPath xmlns:x15ac="http://schemas.microsoft.com/office/spreadsheetml/2010/11/ac" url="Z:\PASTA TEMPORARIA\Leandro Abreu\PCA 2026\"/>
    </mc:Choice>
  </mc:AlternateContent>
  <xr:revisionPtr revIDLastSave="0" documentId="13_ncr:1_{243C1BBA-0523-4F76-A3C9-3BA07D16AC1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Orientações" sheetId="4" r:id="rId1"/>
    <sheet name="PCA" sheetId="1" r:id="rId2"/>
    <sheet name="Listas" sheetId="2" state="hidden" r:id="rId3"/>
    <sheet name="1" sheetId="7" state="veryHidden" r:id="rId4"/>
  </sheets>
  <externalReferences>
    <externalReference r:id="rId5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81029"/>
</workbook>
</file>

<file path=xl/calcChain.xml><?xml version="1.0" encoding="utf-8"?>
<calcChain xmlns="http://schemas.openxmlformats.org/spreadsheetml/2006/main">
  <c r="S6" i="1" l="1"/>
  <c r="S5" i="1"/>
  <c r="T6" i="1" l="1"/>
  <c r="U6" i="1"/>
  <c r="V6" i="1"/>
  <c r="W6" i="1"/>
  <c r="X6" i="1"/>
  <c r="Y6" i="1"/>
  <c r="T5" i="1"/>
  <c r="U5" i="1"/>
  <c r="V5" i="1"/>
  <c r="W5" i="1"/>
  <c r="X5" i="1"/>
  <c r="Y5" i="1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S7" i="1" l="1"/>
</calcChain>
</file>

<file path=xl/sharedStrings.xml><?xml version="1.0" encoding="utf-8"?>
<sst xmlns="http://schemas.openxmlformats.org/spreadsheetml/2006/main" count="989" uniqueCount="299">
  <si>
    <t>Tipo de Contratação</t>
  </si>
  <si>
    <t>Objeto Resumido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</si>
  <si>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</si>
  <si>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</si>
  <si>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</si>
  <si>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</si>
  <si>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</si>
  <si>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</si>
  <si>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</si>
  <si>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</si>
  <si>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</si>
  <si>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</si>
  <si>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</si>
  <si>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</si>
  <si>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</si>
  <si>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</si>
  <si>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t>observações</t>
  </si>
  <si>
    <t>Prazo</t>
  </si>
  <si>
    <t>Nível de Complexidade</t>
  </si>
  <si>
    <t>Observações</t>
  </si>
  <si>
    <t>Classificação orçamentária</t>
  </si>
  <si>
    <t>Agente de contratação ou fiscal</t>
  </si>
  <si>
    <t>Setor Demandante</t>
  </si>
  <si>
    <t>Fonte de Recursos</t>
  </si>
  <si>
    <t>Fonte de recurso</t>
  </si>
  <si>
    <t>Plano de Contratações Anual - Exercício 2026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</si>
  <si>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</si>
  <si>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</si>
  <si>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</si>
  <si>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</si>
  <si>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</si>
  <si>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</si>
  <si>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</si>
  <si>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NOVA</t>
  </si>
  <si>
    <t>EXISTENTE NÃO RENOVÁVEL</t>
  </si>
  <si>
    <t>EXISTENTE A SER RENOVADA</t>
  </si>
  <si>
    <t>Art. 9º Compreendem objetivos do PCA:
I - racionalizar as contratações públicas;
II - garantir o alinhamento com o planejamento estratégico e outros instrumentos de governança existentes;
III - subsidiar a elaboração das leis orçamentárias;
IV - evitar o fracionamento de despesas; e
V - sinalizar intenções ao mercado fornecedor, de forma a aumentar o diálogo potencial com o mercado e incrementar a competitividade.
(DECRETO Nº 5307-R, DE 15 DE FEVEREIRO DE 2023)</t>
  </si>
  <si>
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compras, garantindo a integração ao planejamento estratégico e orçamentário das unidades.</t>
  </si>
  <si>
    <r>
      <t>Cada órgão e entidade do Poder Executivo deverá elaborar, consolidar e aprovar, anualmente, seu respectivo PCA, contendo</t>
    </r>
    <r>
      <rPr>
        <b/>
        <sz val="11"/>
        <rFont val="Arial"/>
        <family val="2"/>
        <scheme val="minor"/>
      </rPr>
      <t xml:space="preserve"> todas as novas contratações e as renovações/prorrogações que pretende realizar no exercício seguinte ao de sua elaboração</t>
    </r>
    <r>
      <rPr>
        <sz val="11"/>
        <rFont val="Arial"/>
        <family val="2"/>
        <scheme val="minor"/>
      </rPr>
      <t>. Esse PCA necessitará ser publicado no site de cada Secretaria, inclusive quando a contratação ocorrer de forma Direta. Além disso, outra regra importante é a de que a fase preparatória das licitações deverá compatibilizar-se com o PCA.</t>
    </r>
  </si>
  <si>
    <t>TOTAL CONSOLIDADO POR FONTE DE RECURSO E GRUPO DE DESPESA</t>
  </si>
  <si>
    <t>GND</t>
  </si>
  <si>
    <t>MODALIDADE DE APLICAÇÃO*</t>
  </si>
  <si>
    <t>ELEMENTO DE DESPESA</t>
  </si>
  <si>
    <t>Estimativa preliminar do valor para 2026 (R$)</t>
  </si>
  <si>
    <t>0 - NÃO DEFINIDO</t>
  </si>
  <si>
    <t>1 - PESSOAL E ENCARGOS SOCIAIS</t>
  </si>
  <si>
    <t>2 - JUROS E ENCARGOS DA DÍVIDA</t>
  </si>
  <si>
    <t>3 - OUTRAS DESPESAS CORRENTES</t>
  </si>
  <si>
    <t>4 - INVESTIMENTOS</t>
  </si>
  <si>
    <t>5 - INVERSÕES FINANCEIRAS</t>
  </si>
  <si>
    <t>6 - AMORTIZAÇÃO DA DÍVIDA</t>
  </si>
  <si>
    <t>9 - RESERVA DE CONTINGÊNCIA</t>
  </si>
  <si>
    <t>00 - NÃO DEFINIDO</t>
  </si>
  <si>
    <t>20 - TRANSFERÊNCIAS À UNIÃO</t>
  </si>
  <si>
    <t>22 - EXECUÇÃO ORÇAMENTÁRIA DELEGADA À UNIÃO</t>
  </si>
  <si>
    <t>30 - TRANSFERÊNCIAS A ESTADOS E AO DISTRITO FEDERAL</t>
  </si>
  <si>
    <t>31 - TRANSFERÊNCIAS A ESTADOS E AO DISTRITO FEDERAL - FUNDO A FUNDO</t>
  </si>
  <si>
    <t>32 - EXECUÇÃO ORÇAMENTÁRIA DELEGADA A ESTADOS E AO DISTRITO FEDERAL</t>
  </si>
  <si>
    <t>35 - TRANSFERÊNCIAS FUNDO A FUNDO AOS ESTADOS E AO DISTRITO FEDERAL À CONTA DE RECURSOS DE QUE TRATAM OS §§ 1º E 2º DO ART. 24 DA LEI COMPLEMENTAR Nº 141, DE 2012</t>
  </si>
  <si>
    <t xml:space="preserve">36 - TRANSFERÊNCIAS FUNDO A FUNDO AOS ESTADOS E AO DISTRITO FEDERAL À CONTA DE RECURSOS DE QUE TRATA O ART. 25 DA LEI COMPLEMENTAR Nº 141, DE 2012 </t>
  </si>
  <si>
    <t>40 - TRANSFERÊNCIAS A MUNICÍPIOS</t>
  </si>
  <si>
    <t>41 - TRANSFERÊNCIAS A MUNICÍPIOS - FUNDO A FUNDO</t>
  </si>
  <si>
    <t>42 - EXECUÇÃO ORÇAMENTÁRIA DELEGADA A MUNICÍPIOS</t>
  </si>
  <si>
    <t>45 - TRANSFERÊNCIAS FUNDO A FUNDO AOS MUNICÍPIOS À CONTA DE RECURSOS DE QUE TRATAM OS §§ 1º E 2º DO ART. 24 DA LEI COMPLEMENTAR Nº 141, DE 2012</t>
  </si>
  <si>
    <t>46 - TRANSFERÊNCIAS FUNDO A FUNDO AOS MUNICÍPIOS À CONTA DE RECURSOS DE QUE TRATA O ART. 25 DA LEI COMPLEMENTAR Nº 141, DE 2012</t>
  </si>
  <si>
    <t>50 - TRANSFERÊNCIAS A INSTITUIÇÕES PRIVADAS SEM FINS LUCRATIVOS</t>
  </si>
  <si>
    <t>60 - TRANSFERÊNCIAS A INSTITUIÇÕES PRIVADAS COM FINS LUCRATIVOS</t>
  </si>
  <si>
    <t>67 - EXECUÇÃO DE CONTRATO DE PARCERIA PÚBLICO-PRIVADA - PPP</t>
  </si>
  <si>
    <t>70 - TRANSFERÊNCIAS A INSTITUIÇÕES MULTIGOVERNAMENTAIS</t>
  </si>
  <si>
    <t>71 - TRANSFERÊNCIAS A CONSÓRCIOS PÚBLICOS MEDIANTE CONTRATO DE RATEIO</t>
  </si>
  <si>
    <t>72 - EXECUÇÃO ORÇAMENTÁRIA DELEGADA A CONSÓRCIOS PÚBLICOS</t>
  </si>
  <si>
    <t>73 - TRANSFERÊNCIAS A CONSÓRCIOS PÚBLICOS MEDIANTE CONTRATO DE RATEIO À CONTA DE RECURSOS DE QUE TRATAM OS §§ 1º E 2º DO ART. 24 DA LEI COMPLEMENTAR Nº 141, DE 2012</t>
  </si>
  <si>
    <t>74 - TRANSFERÊNCIAS A CONSÓRCIOS PÚBLICOS MEDIANTE CONTRATO DE RATEIO À CONTA DE RECURSOS DE QUE TRATA O ART. 25 DA LEI COMPLEMENTAR Nº 141, DE 2012</t>
  </si>
  <si>
    <t>75 - TRANSFERÊNCIAS A INSTITUIÇÕES MULTIGOVERNAMENTAIS À CONTA DE RECURSOS DE QUE TRATAM OS §§ 1º E 2º DO ART. 24 DA LEI COMPLEMENTAR Nº 141, DE 2012</t>
  </si>
  <si>
    <t>76 - TRANSFERÊNCIAS A INSTITUIÇÕES MULTIGOVERNAMENTAIS À CONTA DE RECURSOS DE QUE TRATA O ART. 25 DA LEI COMPLEMENTAR Nº 141, DE 2012</t>
  </si>
  <si>
    <t>80 - TRANSFERÊNCIAS AO EXTERIOR</t>
  </si>
  <si>
    <t>90 - APLICAÇÕES DIRETAS</t>
  </si>
  <si>
    <t>91 - APLICAÇÃO DIRETA DECORRENTE DE OPERAÇÃO ENTRE ÓRGÃOS, FUNDOS E ENTIDADES INTEGRANTES DOS ORÇAMENTOS FISCAL E DA SEGURIDADE SOCIAL</t>
  </si>
  <si>
    <t>92 - APLICAÇÃO DIRETA DE RECURSOS RECEBIDOS DE OUTROS ENTES DA FEDERAÇÃO DECORRENTES DE DELEGAÇÃO OU DESCENTRALIZAÇÃO</t>
  </si>
  <si>
    <t>93 - APLICAÇÃO DIRETA DECORRENTE DE OPERAÇÃO DE ÓRGÃOS, FUNDOS E ENTIDADES INTEGRANTES DOS ORÇAMENTOS FISCAL E DA SEGURIDADE SOCIAL COM CONSÓRCIO PÚBLICO DO QUAL O ENTE PARTICIPE</t>
  </si>
  <si>
    <t>94 - APLICAÇÃO DIRETA DECORRENTE DE OPERAÇÃO DE ÓRGÃOS, FUNDOS E ENTIDADES INTEGRANTES DOS ORÇAMENTOS FISCAL E DA SEGURIDADE SOCIAL COM CONSÓRCIO PÚBLICO DO QUAL O ENTE NÃO PARTICIPE</t>
  </si>
  <si>
    <t>95 - APLICAÇÃO DIRETA À CONTA DE RECURSOS DE QUE TRATAM OS §§ 1º E 2º DO ART. 24 DA LEI COMPLEMENTAR Nº 141, DE 2012</t>
  </si>
  <si>
    <t>96 - APLICAÇÃO DIRETA À CONTA DE RECURSOS DE QUE TRATA O ART. 25 DA LEI COMPLEMENTAR Nº 141, DE 2012</t>
  </si>
  <si>
    <t>99 - A DEFINIR</t>
  </si>
  <si>
    <t>01 - APOSENTADORIAS DO RPPS, RESERVA REMUNERADA E REFORMAS DOS MILITARES</t>
  </si>
  <si>
    <t>03 - PENSÕES DO RPPS E DO MILITAR</t>
  </si>
  <si>
    <t>04 - CONTRATAÇÃO POR TEMPO DETERMINADO</t>
  </si>
  <si>
    <t>05 - OUTROS BENEFÍCIOS PREVIDENCIÁRIOS DO SERVIDOR OU DO MILITAR</t>
  </si>
  <si>
    <t>06 - BENEFÍCIO MENSAL AO DEFICIENTE E AO IDOSO</t>
  </si>
  <si>
    <t>07 - CONTRIBUIÇÃO A ENTIDADES FECHADAS DE PREVIDÊNCIA</t>
  </si>
  <si>
    <t>08 - OUTROS BENEFÍCIOS ASSISTENCIAIS DO SERVIDOR E DO MILITAR</t>
  </si>
  <si>
    <t>09 - SALÁRIO-FAMÍLIA</t>
  </si>
  <si>
    <t>10 - SEGURO DESEMPREGO E ABONO SALARIAL</t>
  </si>
  <si>
    <t>11 - VENCIMENTOS E VANTAGENS FIXAS - PESSOAL CIVIL</t>
  </si>
  <si>
    <t>12 - VENCIMENTOS E VANTAGENS FIXAS - PESSOAL MILITAR</t>
  </si>
  <si>
    <t>13 - OBRIGAÇÕES PATRONAIS</t>
  </si>
  <si>
    <t>14 - DIÁRIAS -  CIVIL</t>
  </si>
  <si>
    <t>15 - DIÁRIAS -  MILITAR</t>
  </si>
  <si>
    <t>16 - OUTRAS DESPESAS VARIÁVEIS - PESSOAL CIVIL</t>
  </si>
  <si>
    <t>17 - OUTRAS DESPESAS VARIÁVEIS - PESSOAL MILITAR</t>
  </si>
  <si>
    <t>18 - AUXÍLIO FINANCEIRO A ESTUDANTES</t>
  </si>
  <si>
    <t>19 - AUXÍLIO-FARDAMENTO</t>
  </si>
  <si>
    <t>20 - AUXÍLIO FINANCEIRO A PESQUISADORES</t>
  </si>
  <si>
    <t>21 - JUROS SOBRE A DÍVIDA POR CONTRATO</t>
  </si>
  <si>
    <t>22 - OUTROS ENCARGOS SOBRE A DÍVIDA POR CONTRATO</t>
  </si>
  <si>
    <t>23 - JUROS, DESÁGIOS E DESCONTOS DA DÍVIDA MOBILIÁRIA</t>
  </si>
  <si>
    <t>24 - OUTROS ENCARGOS SOBRE A DÍVIDA MOBILIÁRIA</t>
  </si>
  <si>
    <t>25 - ENCARGOS SOBRE OPERAÇÕES DE CRÉDITO POR ANTECIPAÇÃO DA RECEITA</t>
  </si>
  <si>
    <t>26 - OBRIGAÇÕES DECORRENTES DE POLÍTICA MONETÁRIA</t>
  </si>
  <si>
    <t>27 - ENCARGOS PELA HONRA DE AVAIS, GARANTIAS, SEGUROS E SIMILARES</t>
  </si>
  <si>
    <t>28 - REMUNERAÇÃO DE COTAS DE FUNDOS AUTÁRQUICOS</t>
  </si>
  <si>
    <t>29 - DISTRIBUIÇÃO DE RESULTADO DE EMPRESAS ESTATAIS DEPENDENTES</t>
  </si>
  <si>
    <t>30 - MATERIAL DE CONSUMO</t>
  </si>
  <si>
    <t>31 - PREMIAÇÕES CULTURAIS, ARTÍSTICAS, CIENTÍFICAS, DESPORTIVAS E OUTRAS</t>
  </si>
  <si>
    <t>32 - MATERIAL, BEM OU SERVIÇO PARA DISTRIBUIÇÃO GRATUITA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</si>
  <si>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</si>
  <si>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</si>
  <si>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</si>
  <si>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</si>
  <si>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</si>
  <si>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</si>
  <si>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39 - OUTROS SERVIÇOS DE TERCEIROS - PESSOA JURÍDICA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</si>
  <si>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</si>
  <si>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</si>
  <si>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</si>
  <si>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</si>
  <si>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</si>
  <si>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</si>
  <si>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</si>
  <si>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</si>
  <si>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</si>
  <si>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</si>
  <si>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52 - EQUIPAMENTOS E MATERIAL PERMANENTE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</si>
  <si>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</si>
  <si>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</si>
  <si>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</si>
  <si>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</si>
  <si>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</si>
  <si>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</si>
  <si>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</si>
  <si>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</si>
  <si>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</si>
  <si>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</si>
  <si>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</si>
  <si>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</si>
  <si>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</si>
  <si>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</si>
  <si>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</si>
  <si>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</si>
  <si>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</si>
  <si>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</si>
  <si>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</si>
  <si>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</si>
  <si>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</si>
  <si>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</si>
  <si>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</si>
  <si>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</si>
  <si>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</si>
  <si>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</si>
  <si>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</si>
  <si>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</si>
  <si>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</si>
  <si>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</si>
  <si>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</si>
  <si>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</si>
  <si>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</si>
  <si>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</si>
  <si>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</si>
  <si>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</si>
  <si>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</si>
  <si>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SUBAD/GA</t>
  </si>
  <si>
    <t>MANUTENÇÃO PREVENTIVA E CORRETIVA DE APARELHOS DE AR CONDICIONADO</t>
  </si>
  <si>
    <t xml:space="preserve">Em andamento </t>
  </si>
  <si>
    <t>12 meses</t>
  </si>
  <si>
    <t>ALUGUEL DO IMÓVEL CRCES - SEDE SEDURB</t>
  </si>
  <si>
    <t>PRESTAÇÃO DE SERVIÇOS DE MANUTENÇÃO DE PLATAFORMA ELEVATÓRIA</t>
  </si>
  <si>
    <t>PRESTAÇÃO DE SERVIÇOS DE PUBLICAÇÕES DE ATOS OFICIAIS EM JORNAL DE GRANDE CIRCULAÇÃO</t>
  </si>
  <si>
    <t>PRESTAÇÃO DE SERVIÇOS DE GERENCIAMENTO DO ABASTECIMENTO DE COMBUSTÍVEIS</t>
  </si>
  <si>
    <t>PRESTAÇÃO DE SERVIÇOS DE LOCAÇÃO DE VEÍCULO AUTOMOTOR, TIPO REPRESENTAÇÃO E EXECUTIVO, SEM MOTORISTA</t>
  </si>
  <si>
    <t>CLARO S.A</t>
  </si>
  <si>
    <t>PRESTAÇÃO DE SERVIÇOS DE LOCAÇÃO DE PABX E APARELHOS TELEFÔNICOS</t>
  </si>
  <si>
    <t>PRESTAÇÃO DE SERVIÇOS DE OUTSOURCING DE IMPRESSÃO</t>
  </si>
  <si>
    <t>OI S.A.</t>
  </si>
  <si>
    <t>ENERGIA ELÉTRICA SEDE SEDURB</t>
  </si>
  <si>
    <t>-</t>
  </si>
  <si>
    <t>TAXA DE CONDOMÍNIO DO ED. JULHO VAGAS GARAGEM</t>
  </si>
  <si>
    <t>Unid.</t>
  </si>
  <si>
    <t>TAXA DE CONDOMINIO DO ED. AMES VAGAS GARAGEM</t>
  </si>
  <si>
    <t>PRESTAÇÃO DE SERVIÇOS DE FORNECIMENTO DE PASSAGENS AÉREAS NACIONAIS E INTERNACIONAIS</t>
  </si>
  <si>
    <t>CORREIOS E TELÉGRAFOS</t>
  </si>
  <si>
    <t>PUBLICAÇÃO DE ATOS OFICIAIS - DOU</t>
  </si>
  <si>
    <t>PUBLICAÇÃO DE ATOS OFICIAIS - DIO</t>
  </si>
  <si>
    <t>AQUISIÇÃO DE AUXÍLIO TRANSPORTE PARA OS SERVIDORES E ESTAGIÁRIOS</t>
  </si>
  <si>
    <t>PERIÓDICO - ASSINATURA IMPRESSA E DIGITAL DO JORNAL A TRIBUNA</t>
  </si>
  <si>
    <t>CONTRATAÇÃO DE TERCEIRIZADOS</t>
  </si>
  <si>
    <t>PERIÓDICO - ASSINATURA DIGITAL DO JORNAL A GAZETA</t>
  </si>
  <si>
    <t>MANUTENÇÃO E RECARGA DE EXTINTORES</t>
  </si>
  <si>
    <t>AQUISIÇÃO DE MATERIAIS DE HIGIENE E LIMPEZA</t>
  </si>
  <si>
    <t>AQUISIÇÃO DE MATERIAIS DE EXPEDIENTE</t>
  </si>
  <si>
    <t>AQUISIÇÃO DE GÊNEROS ALIMENTÍCIOS (CAFÉ, AÇÚCAR E ADOÇANTE)</t>
  </si>
  <si>
    <t>AQUISIÇÃO DE ELETRODOMÉSTICOS</t>
  </si>
  <si>
    <t>Nova</t>
  </si>
  <si>
    <t>AQUISIÇÃO DE UTENSÍLIOS DE COPA E COZINHA</t>
  </si>
  <si>
    <t>AQUISIÇÃO DE CERTIFICADOS DIGITAIS</t>
  </si>
  <si>
    <t>AQUISIÇÃO DE MOBILIÁRIOS</t>
  </si>
  <si>
    <t>PRESTAÇÃO DE SERVIÇOS DE DESINTETIZAÇÃO</t>
  </si>
  <si>
    <t>Serviço</t>
  </si>
  <si>
    <t>PRESTAÇÃO DE SERVIÇOS DE PEDÁGIO</t>
  </si>
  <si>
    <t>AQUISIÇÃO DE MATERIAIS DE CONSUMO (LÂMPADAS, REFIL DE PURIFICADOR DE ÁGUA E OUTROS)</t>
  </si>
  <si>
    <t>AQUISIÇÃO DE BENS PERMANENTES (PURIFICADOR DE ÁGUA, MÁQUINA PARA CAFÉ E OUTROS)</t>
  </si>
  <si>
    <t>AQUISIÇÃO DE EQUIPAMENTOS DE INFORMÁTICA</t>
  </si>
  <si>
    <t>PAGAMENTO DE TAXAS (CREA, CAU, ETC)</t>
  </si>
  <si>
    <t xml:space="preserve">MANUTENÇÃO E REFORMA DAS INSTALAÇÕES FÍSICAS DA SEDE DA SEDURB </t>
  </si>
  <si>
    <t>AQUISIÇÃO DE CHAVES DE ASSINATURA DO PACOTE MICROSOFT OFFICE</t>
  </si>
  <si>
    <t>CAPACITAÇÃO EM CONVÊNIOS PARA SERVIDORES PÚBLICOS  - CONVÊNIOS</t>
  </si>
  <si>
    <t>REALIZAÇÃO DE CURSOS DE APERFEIÇOAMENTO</t>
  </si>
  <si>
    <t>AQUISIÇÃO DE EPI's</t>
  </si>
  <si>
    <t>SUBAD/GESCONV</t>
  </si>
  <si>
    <t>DRENAGEM E PAVIMENTAÇÃO DE RUAS NO BAIRRO COSTA DOURADA, MUNICÍPIO DA SERRA</t>
  </si>
  <si>
    <t>Contrapartida + possível aditivo de 25%.</t>
  </si>
  <si>
    <t>OBRAS DE URBANIZAÇÃO DA ORLA DE PIÚMA - 
2ª ETAPA</t>
  </si>
  <si>
    <t>Em Andamento</t>
  </si>
  <si>
    <t>Possível reajustamento de até 30%</t>
  </si>
  <si>
    <t>OBRAS DE URBANIZAÇÃO E REVITALIZAÇÃO DA ORLA DO DISTRITO DE PRAIA GRANDE, MUNICÍPIO DE FUNDÃO</t>
  </si>
  <si>
    <t>REGISTRO DE PREÇOS PARA CONTRATAÇÃO DE HORAS MÁQUINAS PARA SITUAÇÕES EMERGENCIAS E CALAMIDADE PÚBLICA</t>
  </si>
  <si>
    <t>SUBURB</t>
  </si>
  <si>
    <t>OBRA CANAL GUARANHUNS</t>
  </si>
  <si>
    <t>9 meses</t>
  </si>
  <si>
    <t>Fiscal: Carlos Vinícius</t>
  </si>
  <si>
    <t>Considerando reajustes devidos</t>
  </si>
  <si>
    <t>OBRA DIQUE D. JOÃO BATISTA</t>
  </si>
  <si>
    <t>SISTEMA CCO (AUTOMAÇÃO EBAPS)</t>
  </si>
  <si>
    <t>18 meses</t>
  </si>
  <si>
    <t>OBRA EBAP PONTAL DAS GARÇAS</t>
  </si>
  <si>
    <t>15 meses</t>
  </si>
  <si>
    <t>Fiscal: André</t>
  </si>
  <si>
    <t>OBRA EBAP GAIVOTAS</t>
  </si>
  <si>
    <t>Fiscal: Gabriel</t>
  </si>
  <si>
    <t>OBRA IMPERMEABILIZAÇÃO RIO MARINHO (Trecho 2)</t>
  </si>
  <si>
    <t>Em andamento</t>
  </si>
  <si>
    <t>OBRA IMPERMEABILIZAÇÃO RIO ARIBIRI (Trecho 3)</t>
  </si>
  <si>
    <t>OBRA IMPERMEABILIZAÇÃO CANAL DIAGONAL (Trecho 1)</t>
  </si>
  <si>
    <t>PROJETO RIO BUBU</t>
  </si>
  <si>
    <t>5 meses</t>
  </si>
  <si>
    <t>PROJETO RIO ITANGUÁ</t>
  </si>
  <si>
    <t>OBRA EBAP BOM PASTOR</t>
  </si>
  <si>
    <t>OBRA EBAP SANTO AGOSTINHO</t>
  </si>
  <si>
    <t>PROJETO VALE DO OROBÓ</t>
  </si>
  <si>
    <t>OBRA REMANESCENTE GALERIA CANAL ARIBIRI</t>
  </si>
  <si>
    <t>OBRA RIO BUBU</t>
  </si>
  <si>
    <t>OBRA RIO ITANGUÁ</t>
  </si>
  <si>
    <t>OBRA VALE DO OROBÓ</t>
  </si>
  <si>
    <t>TAXAS DIVERSAS (IEMA, IDAF, CAIXA, ETC.)</t>
  </si>
  <si>
    <t>CONTRATAÇÃO DE SERVIÇOS  DE REALOCAÇÃO DE POSTE JUNTO A EDP</t>
  </si>
  <si>
    <t>REGISTRO DE PREÇOS PARA SERVIÇOS COMUNS DE ENGENHARIA PARA APOIO AO DESEMPENHO DE ATIVIDADES DA SEDURB</t>
  </si>
  <si>
    <t>CONTRATAÇÃO DE EMPRESA PARA APOIO TÉCNICO PARA AS OBRAS E SERVIÇOS DE ENGENHARIA DA SEDURB</t>
  </si>
  <si>
    <t xml:space="preserve">REGISTRO DE PREÇOS PARA CONTRATAÇÃO DE EMPRESA OU CONSÓRCIO VISANDO A PRESTAÇÃO DE SERVIÇOS DE DRENAGEM E PAVIMENTAÇÃO  </t>
  </si>
  <si>
    <t>SUPES</t>
  </si>
  <si>
    <t xml:space="preserve">ELABORAÇÃO DO PLANO REGIONAL DE ÁGUAS E ESGOTO DO ESPÍRITO SANTO </t>
  </si>
  <si>
    <t xml:space="preserve">CONTRATAÇÃO DE CONSULTORIA ESPECIALIZADA PARA ELABORAÇÃO DE ESTUDOS PARA DIAGNÓSTICO E PROGNÓSTICO DE 32 MUNICÍPIOS </t>
  </si>
  <si>
    <t>CONTRATAÇÃO DE PROJETO E EXECUÇÃO DE  OBRA PARA O SANEAMENTO EM COMUNIDADES QUILOMBOLAS</t>
  </si>
  <si>
    <t xml:space="preserve">CONTRATAÇÃO DA EXECUÇÃO DO PLANO DE COMUNICAÇÃO DA MRAE/ES </t>
  </si>
  <si>
    <t xml:space="preserve">PARTICIPAÇÃO EM TREINAMENTOS, SEMINÁRIOS E CONGRESSOS </t>
  </si>
  <si>
    <t>Por demanda</t>
  </si>
  <si>
    <t>AQUISIÇÃO DE EQUIPAMENTOS PARA AMPLIAR OS SERVIÇOS MUNICIPAIS DE LIMPEZA PÚBLICA E MANEJO DE RESÍDUOS SÓLIDOS</t>
  </si>
  <si>
    <t>REGISTRO DAS ÁREAS DESTINADAS AOS CONSÓRCIOS CONORTE E CONDOESTE, PARA O MANEJO DE RSU</t>
  </si>
  <si>
    <t>Unid</t>
  </si>
  <si>
    <t xml:space="preserve">AQUISIÇÕES DE LICENÇA DE SOFTWARE </t>
  </si>
  <si>
    <t>CERCAMENTO DAS ÁREAS DO ESTADO DESTINADAS AO MANEJO DE RSU DOS CONSÓRCIOS CONORTE E CONDOESTE</t>
  </si>
  <si>
    <t>DESENVOLVIMENTO DE SISTEMA DE GESTÃO DAS REUNIÕES DA MRAE/ES</t>
  </si>
  <si>
    <t>SERVIÇOS DE GEORREFERENCIAMENTO DAS ÁREAS DO ESTADO DESTINADAS AO MANEJO DE RSU DOS CONSÓRCIOS CONORTE E CONDOESTE</t>
  </si>
  <si>
    <t>DESAPROPRIAÇÃO DAS ÁREAS DAS ESTAÇÕES DE TRANSBORDO DO CONORTE</t>
  </si>
  <si>
    <t xml:space="preserve">Unid. </t>
  </si>
  <si>
    <t>REGISTRO DE PREÇOS PARA CONTRATAÇÃO DE EMPRESA PARA TRANSPORTE  E DESTINAÇÃO FINAL DE RESÍDUOS SÓLIDOS</t>
  </si>
  <si>
    <t>SUBAD / Assessoria</t>
  </si>
  <si>
    <t xml:space="preserve">36.101 - SEDURB - Secretaria de Estado de Saneamento, Habitação e Desenvolvimento 
Urbano </t>
  </si>
  <si>
    <t>ENERGIA ELÉTRICA GEACI (ED. DARCY MONTEIRO)</t>
  </si>
  <si>
    <t>PRESTAÇÃO DE SERVIÇOS DE ASG's, GARÇOM E ARTÍFICE</t>
  </si>
  <si>
    <t>AQUISIÇÃO DE APARELHOS DE TV/VIDEOCONFERÊNCIA</t>
  </si>
  <si>
    <t>AQUISIÇÃO DE EQUIPAMENTOS DE REDE</t>
  </si>
  <si>
    <t>Fiscal: Douglas</t>
  </si>
  <si>
    <t>Fiscal: Felipe Selim</t>
  </si>
  <si>
    <t>OBRA TUNNEL LINER VIANA</t>
  </si>
  <si>
    <t>ESTAÇÕES DE TRATAMENTO DE ÁGUA</t>
  </si>
  <si>
    <t>SUBHAB/GEACI</t>
  </si>
  <si>
    <t>SISTEMA DE CARTEIRA IMOBILIÁRIA</t>
  </si>
  <si>
    <t>EXECUÇÃO DE OBRA DE REDES DE DRENAGEM E ESGOTO EM IBIRAÇU</t>
  </si>
  <si>
    <t>CONTRATAÇÃO DE EMPRESA PARA
ELABORAÇÃO DE PROJETO BÁSICO E
EXECUTIVO E EXECUÇÃO DE OBRA DE
HABITAÇÃO SOCIAL NO MUNICÍPIO DE
MIMOSO DO SUL</t>
  </si>
  <si>
    <t>36 meses</t>
  </si>
  <si>
    <t>SERÁ REALIZADO NOVO PROCEDIMENTO LICITATÓRIO COM INCLUSÃO DA COHAB.</t>
  </si>
  <si>
    <t>100.000.00,00</t>
  </si>
  <si>
    <t>INCLUSÃO DA COHAB.</t>
  </si>
  <si>
    <t>NOVO VALOR COM  INCLUSÃO DA COHAB.</t>
  </si>
  <si>
    <t>4 meses</t>
  </si>
  <si>
    <t>SUBHAB/GERF</t>
  </si>
  <si>
    <t>CONTRATAÇÃO DE EMPRESA OU CONSÓRCIO PARA EXECUÇÃO DE OBRA DE RECAPEAMENTO ASFÁLTICO E REMANESCENTE DAS OBRAS DE MACRODRENAGEM DO CÓRREGO SÃO SILVANO, NO BAIRRO CARLOS GERMANO NAUMANN, MUNICÍPIO DE COLATINA/ES.</t>
  </si>
  <si>
    <t>REGISTRO DE PREÇOS PARA SERVIÇOS DE GEOREFERENCIAMENTO</t>
  </si>
  <si>
    <t>Nettiê Alves Paulo de Moraes
Agente de Contratação</t>
  </si>
  <si>
    <t>Marlos Régis de Araújo Lopes
Agente de Contratação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</si>
</sst>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_-[$R$-416]\ * #,##0.00_-;\-[$R$-416]\ * #,##0.00_-;_-[$R$-416]\ * &quot;-&quot;??_-;_-@_-"/>
  </numFmts>
  <fonts count="23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b/>
      <sz val="11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0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2" fillId="0" borderId="0"/>
    <xf numFmtId="164" fontId="19" fillId="0" borderId="0" applyFont="0" applyFill="0" applyBorder="0" applyAlignment="0" applyProtection="0"/>
    <xf numFmtId="0" fontId="2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3" fillId="0" borderId="0" xfId="1"/>
    <xf numFmtId="0" fontId="3" fillId="4" borderId="3" xfId="1" applyFill="1" applyBorder="1" applyAlignment="1">
      <alignment horizontal="left" vertical="center"/>
    </xf>
    <xf numFmtId="0" fontId="3" fillId="5" borderId="0" xfId="1" applyFill="1"/>
    <xf numFmtId="0" fontId="7" fillId="5" borderId="0" xfId="1" applyFont="1" applyFill="1" applyAlignment="1">
      <alignment horizontal="left" vertical="center"/>
    </xf>
    <xf numFmtId="0" fontId="3" fillId="4" borderId="0" xfId="1" applyFill="1" applyAlignment="1">
      <alignment horizontal="left" vertical="center" wrapText="1"/>
    </xf>
    <xf numFmtId="0" fontId="8" fillId="6" borderId="0" xfId="1" applyFont="1" applyFill="1"/>
    <xf numFmtId="0" fontId="9" fillId="6" borderId="0" xfId="1" applyFont="1" applyFill="1"/>
    <xf numFmtId="0" fontId="3" fillId="4" borderId="3" xfId="1" applyFill="1" applyBorder="1" applyAlignment="1">
      <alignment horizontal="left" vertical="center" wrapText="1"/>
    </xf>
    <xf numFmtId="0" fontId="10" fillId="4" borderId="3" xfId="1" applyFont="1" applyFill="1" applyBorder="1" applyAlignment="1">
      <alignment wrapText="1"/>
    </xf>
    <xf numFmtId="0" fontId="11" fillId="4" borderId="0" xfId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horizontal="center" vertical="center" wrapText="1"/>
    </xf>
    <xf numFmtId="0" fontId="10" fillId="4" borderId="0" xfId="1" applyFont="1" applyFill="1" applyAlignment="1">
      <alignment vertical="top" wrapText="1"/>
    </xf>
    <xf numFmtId="0" fontId="13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19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5" fillId="0" borderId="4" xfId="0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164" fontId="15" fillId="3" borderId="4" xfId="3" applyFont="1" applyFill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164" fontId="15" fillId="3" borderId="6" xfId="3" applyFont="1" applyFill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wrapText="1"/>
    </xf>
    <xf numFmtId="164" fontId="15" fillId="0" borderId="6" xfId="3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5" fillId="0" borderId="4" xfId="6" applyFont="1" applyBorder="1" applyAlignment="1">
      <alignment horizontal="center" vertical="center" wrapText="1"/>
    </xf>
    <xf numFmtId="0" fontId="15" fillId="3" borderId="4" xfId="6" applyFont="1" applyFill="1" applyBorder="1" applyAlignment="1">
      <alignment horizontal="center" vertical="center" wrapText="1"/>
    </xf>
    <xf numFmtId="165" fontId="15" fillId="0" borderId="4" xfId="6" applyNumberFormat="1" applyFont="1" applyBorder="1" applyAlignment="1">
      <alignment horizontal="center" vertical="center" wrapText="1"/>
    </xf>
    <xf numFmtId="4" fontId="15" fillId="0" borderId="4" xfId="6" applyNumberFormat="1" applyFont="1" applyBorder="1" applyAlignment="1">
      <alignment horizontal="center" vertical="center" wrapText="1"/>
    </xf>
    <xf numFmtId="14" fontId="15" fillId="0" borderId="4" xfId="6" applyNumberFormat="1" applyFont="1" applyBorder="1" applyAlignment="1">
      <alignment horizontal="center" vertical="center" wrapText="1"/>
    </xf>
    <xf numFmtId="0" fontId="22" fillId="0" borderId="4" xfId="6" applyFont="1" applyBorder="1" applyAlignment="1">
      <alignment horizontal="center" vertical="center" wrapText="1"/>
    </xf>
    <xf numFmtId="164" fontId="15" fillId="0" borderId="4" xfId="3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44" fontId="15" fillId="0" borderId="4" xfId="0" applyNumberFormat="1" applyFont="1" applyBorder="1" applyAlignment="1">
      <alignment horizontal="center" vertical="center" wrapText="1"/>
    </xf>
    <xf numFmtId="17" fontId="15" fillId="0" borderId="4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17" fontId="22" fillId="0" borderId="4" xfId="0" applyNumberFormat="1" applyFont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44" fontId="22" fillId="4" borderId="4" xfId="0" applyNumberFormat="1" applyFont="1" applyFill="1" applyBorder="1" applyAlignment="1">
      <alignment horizontal="center" vertical="center" wrapText="1"/>
    </xf>
    <xf numFmtId="4" fontId="22" fillId="4" borderId="4" xfId="0" applyNumberFormat="1" applyFont="1" applyFill="1" applyBorder="1" applyAlignment="1">
      <alignment horizontal="center" vertical="center" wrapText="1"/>
    </xf>
    <xf numFmtId="0" fontId="15" fillId="4" borderId="4" xfId="6" applyFont="1" applyFill="1" applyBorder="1" applyAlignment="1">
      <alignment horizontal="center" vertical="center" wrapText="1"/>
    </xf>
    <xf numFmtId="44" fontId="15" fillId="4" borderId="4" xfId="0" applyNumberFormat="1" applyFont="1" applyFill="1" applyBorder="1" applyAlignment="1">
      <alignment horizontal="center" vertical="center" wrapText="1"/>
    </xf>
    <xf numFmtId="4" fontId="15" fillId="4" borderId="4" xfId="0" applyNumberFormat="1" applyFont="1" applyFill="1" applyBorder="1" applyAlignment="1">
      <alignment horizontal="center" vertical="center" wrapText="1"/>
    </xf>
    <xf numFmtId="44" fontId="13" fillId="0" borderId="4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44" fontId="13" fillId="0" borderId="0" xfId="0" applyNumberFormat="1" applyFont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164" fontId="15" fillId="4" borderId="4" xfId="3" applyFont="1" applyFill="1" applyBorder="1" applyAlignment="1">
      <alignment horizontal="center" vertical="center" wrapText="1"/>
    </xf>
    <xf numFmtId="164" fontId="15" fillId="10" borderId="4" xfId="3" applyFont="1" applyFill="1" applyBorder="1" applyAlignment="1">
      <alignment horizontal="center" vertical="center" wrapText="1"/>
    </xf>
    <xf numFmtId="165" fontId="15" fillId="4" borderId="4" xfId="6" applyNumberFormat="1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11" fillId="4" borderId="1" xfId="9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9" borderId="8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horizontal="center" vertical="center" wrapText="1"/>
    </xf>
    <xf numFmtId="0" fontId="11" fillId="4" borderId="0" xfId="1" applyFont="1" applyFill="1" applyAlignment="1">
      <alignment horizontal="center" vertical="center" wrapText="1"/>
    </xf>
  </cellXfs>
  <cellStyles count="10">
    <cellStyle name="Moeda 2" xfId="3" xr:uid="{00000000-0005-0000-0000-000000000000}"/>
    <cellStyle name="Normal" xfId="0" builtinId="0"/>
    <cellStyle name="Normal 2" xfId="1" xr:uid="{00000000-0005-0000-0000-000002000000}"/>
    <cellStyle name="Normal 2 2" xfId="5" xr:uid="{00000000-0005-0000-0000-000003000000}"/>
    <cellStyle name="Normal 2 2 2" xfId="9" xr:uid="{00000000-0005-0000-0000-000004000000}"/>
    <cellStyle name="Normal 2 3" xfId="4" xr:uid="{00000000-0005-0000-0000-000005000000}"/>
    <cellStyle name="Normal 2 3 2" xfId="8" xr:uid="{00000000-0005-0000-0000-000006000000}"/>
    <cellStyle name="Normal 2 4" xfId="2" xr:uid="{00000000-0005-0000-0000-000007000000}"/>
    <cellStyle name="Normal 2 5" xfId="7" xr:uid="{00000000-0005-0000-0000-000008000000}"/>
    <cellStyle name="Normal 3" xfId="6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B5" sqref="B5"/>
    </sheetView>
  </sheetViews>
  <sheetFormatPr defaultColWidth="0" defaultRowHeight="14.25" zeroHeight="1" x14ac:dyDescent="0.2"/>
  <cols>
    <col min="1" max="1" width="24.5703125" style="1" customWidth="1"/>
    <col min="2" max="2" width="101.85546875" style="1" customWidth="1"/>
    <col min="3" max="16384" width="9.140625" style="1" hidden="1"/>
  </cols>
  <sheetData>
    <row r="1" spans="1:2" ht="18" x14ac:dyDescent="0.25">
      <c r="A1" s="7" t="s">
        <v>4</v>
      </c>
      <c r="B1" s="6"/>
    </row>
    <row r="2" spans="1:2" ht="15" x14ac:dyDescent="0.2">
      <c r="A2" s="4" t="s">
        <v>2</v>
      </c>
      <c r="B2" s="3"/>
    </row>
    <row r="3" spans="1:2" ht="71.25" x14ac:dyDescent="0.2">
      <c r="A3" s="2" t="s">
        <v>3</v>
      </c>
      <c r="B3" s="9" t="s">
        <v>37</v>
      </c>
    </row>
    <row r="4" spans="1:2" ht="120.75" customHeight="1" x14ac:dyDescent="0.2">
      <c r="A4" s="5" t="s">
        <v>5</v>
      </c>
      <c r="B4" s="15" t="s">
        <v>36</v>
      </c>
    </row>
    <row r="5" spans="1:2" ht="72.75" x14ac:dyDescent="0.2">
      <c r="A5" s="8" t="s">
        <v>6</v>
      </c>
      <c r="B5" s="9" t="s">
        <v>38</v>
      </c>
    </row>
    <row r="6" spans="1:2" ht="64.5" customHeight="1" x14ac:dyDescent="0.2">
      <c r="A6" s="2" t="s">
        <v>7</v>
      </c>
      <c r="B6" s="9" t="s">
        <v>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</sheetPr>
  <dimension ref="C2:AB98"/>
  <sheetViews>
    <sheetView showGridLines="0" tabSelected="1" view="pageBreakPreview" topLeftCell="A100" zoomScale="90" zoomScaleNormal="120" zoomScaleSheetLayoutView="90" workbookViewId="0">
      <selection activeCell="N97" sqref="N97"/>
    </sheetView>
  </sheetViews>
  <sheetFormatPr defaultColWidth="12.5703125" defaultRowHeight="15.75" customHeight="1" x14ac:dyDescent="0.2"/>
  <cols>
    <col min="1" max="1" width="12.5703125" style="11"/>
    <col min="2" max="2" width="2.140625" style="11" customWidth="1"/>
    <col min="3" max="3" width="17.7109375" style="11" customWidth="1"/>
    <col min="4" max="4" width="25.5703125" style="11" customWidth="1"/>
    <col min="5" max="5" width="14.85546875" style="11" customWidth="1"/>
    <col min="6" max="6" width="13" style="11" customWidth="1"/>
    <col min="7" max="7" width="21.42578125" style="11" customWidth="1"/>
    <col min="8" max="8" width="12.7109375" style="11" customWidth="1"/>
    <col min="9" max="9" width="10.85546875" style="11" customWidth="1"/>
    <col min="10" max="10" width="12.42578125" style="11" bestFit="1" customWidth="1"/>
    <col min="11" max="11" width="12.42578125" style="11" customWidth="1"/>
    <col min="12" max="13" width="15.5703125" style="11" customWidth="1"/>
    <col min="14" max="14" width="29.42578125" style="11" customWidth="1"/>
    <col min="15" max="15" width="37.140625" style="11" customWidth="1"/>
    <col min="16" max="16" width="12.5703125" style="11"/>
    <col min="17" max="17" width="23.140625" style="11" customWidth="1"/>
    <col min="18" max="18" width="29.140625" style="11" customWidth="1"/>
    <col min="19" max="19" width="20.85546875" style="11" customWidth="1"/>
    <col min="20" max="20" width="19.7109375" style="12" customWidth="1"/>
    <col min="21" max="21" width="21" style="11" customWidth="1"/>
    <col min="22" max="22" width="18.7109375" style="11" customWidth="1"/>
    <col min="23" max="23" width="17.5703125" style="11" customWidth="1"/>
    <col min="24" max="24" width="21" style="11" customWidth="1"/>
    <col min="25" max="25" width="16.7109375" style="11" customWidth="1"/>
    <col min="26" max="16384" width="12.5703125" style="11"/>
  </cols>
  <sheetData>
    <row r="2" spans="3:28" ht="21" customHeight="1" x14ac:dyDescent="0.2">
      <c r="C2" s="71" t="s">
        <v>25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 t="s">
        <v>39</v>
      </c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</row>
    <row r="3" spans="3:28" ht="12.75" x14ac:dyDescent="0.2">
      <c r="T3" s="11"/>
    </row>
    <row r="4" spans="3:28" ht="38.25" customHeight="1" x14ac:dyDescent="0.2">
      <c r="C4" s="75" t="s">
        <v>14</v>
      </c>
      <c r="D4" s="75"/>
      <c r="E4" s="10"/>
      <c r="F4" s="68" t="s">
        <v>275</v>
      </c>
      <c r="G4" s="68"/>
      <c r="H4" s="68"/>
      <c r="I4" s="68"/>
      <c r="J4" s="10"/>
      <c r="K4" s="10"/>
      <c r="L4" s="10"/>
      <c r="M4" s="10"/>
      <c r="R4" s="16"/>
      <c r="S4" s="17" t="s">
        <v>26</v>
      </c>
      <c r="T4" s="17" t="s">
        <v>27</v>
      </c>
      <c r="U4" s="17" t="s">
        <v>28</v>
      </c>
      <c r="V4" s="17" t="s">
        <v>29</v>
      </c>
      <c r="W4" s="17" t="s">
        <v>30</v>
      </c>
      <c r="X4" s="17" t="s">
        <v>31</v>
      </c>
      <c r="Y4" s="17" t="s">
        <v>32</v>
      </c>
    </row>
    <row r="5" spans="3:28" ht="30" customHeight="1" x14ac:dyDescent="0.2">
      <c r="C5" s="75" t="s">
        <v>15</v>
      </c>
      <c r="D5" s="75"/>
      <c r="E5" s="10"/>
      <c r="F5" s="68" t="s">
        <v>274</v>
      </c>
      <c r="G5" s="68"/>
      <c r="H5" s="68"/>
      <c r="I5" s="68"/>
      <c r="J5" s="10"/>
      <c r="K5" s="10"/>
      <c r="L5" s="10"/>
      <c r="M5" s="10"/>
      <c r="R5" s="18" t="s">
        <v>47</v>
      </c>
      <c r="S5" s="58">
        <f>G9+G10+G11+G12+G13+G14+G15+G16+G17+G18+G19+G20+G21+G22+G23+G24+G25+G26+G27+G28+G29+G30+G31+G32+G33+G34+G35+G37+G38+G40+G41+G42+G45+G46+G47+G50+G51+G52+G75+G76+G78+G86+G87+G89+G93+G98</f>
        <v>5598339</v>
      </c>
      <c r="T5" s="16">
        <f t="shared" ref="T5:Y5" si="0">SUMIFS($G:$G,$J:$J,$R5,$M:$M,T$4)</f>
        <v>0</v>
      </c>
      <c r="U5" s="16">
        <f t="shared" si="0"/>
        <v>0</v>
      </c>
      <c r="V5" s="16">
        <f t="shared" si="0"/>
        <v>0</v>
      </c>
      <c r="W5" s="16">
        <f t="shared" si="0"/>
        <v>0</v>
      </c>
      <c r="X5" s="16">
        <f t="shared" si="0"/>
        <v>0</v>
      </c>
      <c r="Y5" s="16">
        <f t="shared" si="0"/>
        <v>0</v>
      </c>
    </row>
    <row r="6" spans="3:28" ht="39.75" customHeight="1" x14ac:dyDescent="0.2">
      <c r="R6" s="18" t="s">
        <v>48</v>
      </c>
      <c r="S6" s="58">
        <f>G39+G43+G44+G48+G49+G53+G54+G57+G58+G59+G60+G61+G65+G66+G70+G71+G81+G85+G90+G91+G92</f>
        <v>97040244</v>
      </c>
      <c r="T6" s="59">
        <f>G67</f>
        <v>55661025.549999997</v>
      </c>
      <c r="U6" s="16">
        <f>SUMIFS($G:$G,$J:$J,$R6,$M:$M,U$4)</f>
        <v>0</v>
      </c>
      <c r="V6" s="16">
        <f>SUMIFS($G:$G,$J:$J,$R6,$M:$M,V$4)</f>
        <v>0</v>
      </c>
      <c r="W6" s="16">
        <f>SUMIFS($G:$G,$J:$J,$R6,$M:$M,W$4)</f>
        <v>0</v>
      </c>
      <c r="X6" s="16">
        <f>SUMIFS($G:$G,$J:$J,$R6,$M:$M,X$4)</f>
        <v>0</v>
      </c>
      <c r="Y6" s="16">
        <f>SUMIFS($G:$G,$J:$J,$R6,$M:$M,Y$4)</f>
        <v>0</v>
      </c>
    </row>
    <row r="7" spans="3:28" ht="21.75" customHeight="1" x14ac:dyDescent="0.2">
      <c r="C7" s="69" t="s">
        <v>22</v>
      </c>
      <c r="D7" s="69" t="s">
        <v>1</v>
      </c>
      <c r="E7" s="66" t="s">
        <v>9</v>
      </c>
      <c r="F7" s="66" t="s">
        <v>10</v>
      </c>
      <c r="G7" s="66" t="s">
        <v>43</v>
      </c>
      <c r="H7" s="69" t="s">
        <v>0</v>
      </c>
      <c r="I7" s="69" t="s">
        <v>17</v>
      </c>
      <c r="J7" s="72" t="s">
        <v>20</v>
      </c>
      <c r="K7" s="73"/>
      <c r="L7" s="74"/>
      <c r="M7" s="69" t="s">
        <v>23</v>
      </c>
      <c r="N7" s="69" t="s">
        <v>21</v>
      </c>
      <c r="O7" s="69" t="s">
        <v>19</v>
      </c>
      <c r="R7" s="18"/>
      <c r="S7" s="58">
        <f>SUM(S5:S6)</f>
        <v>102638583</v>
      </c>
      <c r="T7" s="16"/>
      <c r="U7" s="16"/>
      <c r="V7" s="16"/>
      <c r="W7" s="16"/>
      <c r="X7" s="16"/>
      <c r="Y7" s="16"/>
    </row>
    <row r="8" spans="3:28" ht="36.75" customHeight="1" x14ac:dyDescent="0.2">
      <c r="C8" s="70"/>
      <c r="D8" s="70"/>
      <c r="E8" s="67"/>
      <c r="F8" s="67"/>
      <c r="G8" s="67"/>
      <c r="H8" s="70"/>
      <c r="I8" s="70"/>
      <c r="J8" s="14" t="s">
        <v>40</v>
      </c>
      <c r="K8" s="14" t="s">
        <v>41</v>
      </c>
      <c r="L8" s="14" t="s">
        <v>42</v>
      </c>
      <c r="M8" s="70"/>
      <c r="N8" s="70"/>
      <c r="O8" s="70" t="s">
        <v>16</v>
      </c>
      <c r="R8" s="18"/>
      <c r="S8" s="16"/>
      <c r="T8" s="16"/>
      <c r="U8" s="16"/>
      <c r="V8" s="16"/>
      <c r="W8" s="16"/>
      <c r="X8" s="16"/>
      <c r="Y8" s="16"/>
    </row>
    <row r="9" spans="3:28" ht="63.75" x14ac:dyDescent="0.2">
      <c r="C9" s="33" t="s">
        <v>170</v>
      </c>
      <c r="D9" s="37" t="s">
        <v>171</v>
      </c>
      <c r="E9" s="28" t="s">
        <v>206</v>
      </c>
      <c r="F9" s="30">
        <v>12</v>
      </c>
      <c r="G9" s="31">
        <v>40000</v>
      </c>
      <c r="H9" s="33" t="s">
        <v>172</v>
      </c>
      <c r="I9" s="32" t="s">
        <v>173</v>
      </c>
      <c r="J9" s="47" t="s">
        <v>47</v>
      </c>
      <c r="K9" s="28" t="s">
        <v>76</v>
      </c>
      <c r="L9" s="28" t="s">
        <v>121</v>
      </c>
      <c r="M9" s="28" t="s">
        <v>26</v>
      </c>
      <c r="N9" s="28"/>
      <c r="O9" s="28" t="s">
        <v>289</v>
      </c>
    </row>
    <row r="10" spans="3:28" ht="61.5" customHeight="1" x14ac:dyDescent="0.2">
      <c r="C10" s="33" t="s">
        <v>170</v>
      </c>
      <c r="D10" s="37" t="s">
        <v>174</v>
      </c>
      <c r="E10" s="28" t="s">
        <v>206</v>
      </c>
      <c r="F10" s="30">
        <v>12</v>
      </c>
      <c r="G10" s="31">
        <v>320000</v>
      </c>
      <c r="H10" s="33" t="s">
        <v>172</v>
      </c>
      <c r="I10" s="32" t="s">
        <v>173</v>
      </c>
      <c r="J10" s="47" t="s">
        <v>47</v>
      </c>
      <c r="K10" s="28" t="s">
        <v>76</v>
      </c>
      <c r="L10" s="28" t="s">
        <v>121</v>
      </c>
      <c r="M10" s="28" t="s">
        <v>26</v>
      </c>
      <c r="N10" s="28"/>
      <c r="O10" s="28"/>
      <c r="R10" s="60"/>
      <c r="S10" s="62"/>
      <c r="T10" s="11"/>
    </row>
    <row r="11" spans="3:28" ht="63.75" x14ac:dyDescent="0.2">
      <c r="C11" s="33" t="s">
        <v>170</v>
      </c>
      <c r="D11" s="37" t="s">
        <v>175</v>
      </c>
      <c r="E11" s="28" t="s">
        <v>206</v>
      </c>
      <c r="F11" s="30">
        <v>12</v>
      </c>
      <c r="G11" s="34">
        <v>3900</v>
      </c>
      <c r="H11" s="33" t="s">
        <v>172</v>
      </c>
      <c r="I11" s="32" t="s">
        <v>173</v>
      </c>
      <c r="J11" s="47" t="s">
        <v>47</v>
      </c>
      <c r="K11" s="28" t="s">
        <v>76</v>
      </c>
      <c r="L11" s="28" t="s">
        <v>121</v>
      </c>
      <c r="M11" s="28" t="s">
        <v>26</v>
      </c>
      <c r="N11" s="28"/>
      <c r="O11" s="28"/>
      <c r="S11" s="60"/>
      <c r="T11" s="11"/>
    </row>
    <row r="12" spans="3:28" ht="62.25" customHeight="1" x14ac:dyDescent="0.2">
      <c r="C12" s="33" t="s">
        <v>170</v>
      </c>
      <c r="D12" s="37" t="s">
        <v>176</v>
      </c>
      <c r="E12" s="28" t="s">
        <v>206</v>
      </c>
      <c r="F12" s="35">
        <v>3000</v>
      </c>
      <c r="G12" s="36">
        <v>9900</v>
      </c>
      <c r="H12" s="33" t="s">
        <v>172</v>
      </c>
      <c r="I12" s="28" t="s">
        <v>173</v>
      </c>
      <c r="J12" s="47" t="s">
        <v>47</v>
      </c>
      <c r="K12" s="28" t="s">
        <v>76</v>
      </c>
      <c r="L12" s="28" t="s">
        <v>121</v>
      </c>
      <c r="M12" s="28" t="s">
        <v>26</v>
      </c>
      <c r="N12" s="28"/>
      <c r="O12" s="28"/>
      <c r="S12" s="62"/>
      <c r="T12" s="11"/>
    </row>
    <row r="13" spans="3:28" ht="53.25" customHeight="1" x14ac:dyDescent="0.2">
      <c r="C13" s="33" t="s">
        <v>170</v>
      </c>
      <c r="D13" s="37" t="s">
        <v>177</v>
      </c>
      <c r="E13" s="28" t="s">
        <v>206</v>
      </c>
      <c r="F13" s="30">
        <v>12</v>
      </c>
      <c r="G13" s="34">
        <v>250000</v>
      </c>
      <c r="H13" s="33" t="s">
        <v>172</v>
      </c>
      <c r="I13" s="28" t="s">
        <v>173</v>
      </c>
      <c r="J13" s="47" t="s">
        <v>47</v>
      </c>
      <c r="K13" s="28" t="s">
        <v>76</v>
      </c>
      <c r="L13" s="28" t="s">
        <v>112</v>
      </c>
      <c r="M13" s="28" t="s">
        <v>26</v>
      </c>
      <c r="N13" s="28"/>
      <c r="O13" s="28"/>
      <c r="S13" s="60"/>
      <c r="T13" s="11"/>
    </row>
    <row r="14" spans="3:28" ht="81.75" customHeight="1" x14ac:dyDescent="0.2">
      <c r="C14" s="33" t="s">
        <v>170</v>
      </c>
      <c r="D14" s="39" t="s">
        <v>178</v>
      </c>
      <c r="E14" s="28" t="s">
        <v>206</v>
      </c>
      <c r="F14" s="28">
        <v>12</v>
      </c>
      <c r="G14" s="36">
        <v>415000</v>
      </c>
      <c r="H14" s="33" t="s">
        <v>172</v>
      </c>
      <c r="I14" s="28" t="s">
        <v>173</v>
      </c>
      <c r="J14" s="47" t="s">
        <v>47</v>
      </c>
      <c r="K14" s="28" t="s">
        <v>76</v>
      </c>
      <c r="L14" s="28" t="s">
        <v>115</v>
      </c>
      <c r="M14" s="28" t="s">
        <v>26</v>
      </c>
      <c r="N14" s="28"/>
      <c r="O14" s="28"/>
      <c r="S14" s="62"/>
      <c r="T14" s="11"/>
    </row>
    <row r="15" spans="3:28" ht="76.5" x14ac:dyDescent="0.2">
      <c r="C15" s="33" t="s">
        <v>170</v>
      </c>
      <c r="D15" s="38" t="s">
        <v>179</v>
      </c>
      <c r="E15" s="28" t="s">
        <v>206</v>
      </c>
      <c r="F15" s="28">
        <v>12</v>
      </c>
      <c r="G15" s="36">
        <v>40000</v>
      </c>
      <c r="H15" s="33" t="s">
        <v>172</v>
      </c>
      <c r="I15" s="28" t="s">
        <v>173</v>
      </c>
      <c r="J15" s="47" t="s">
        <v>47</v>
      </c>
      <c r="K15" s="28" t="s">
        <v>76</v>
      </c>
      <c r="L15" s="28" t="s">
        <v>122</v>
      </c>
      <c r="M15" s="28" t="s">
        <v>26</v>
      </c>
      <c r="N15" s="28"/>
      <c r="O15" s="28"/>
      <c r="T15" s="11"/>
    </row>
    <row r="16" spans="3:28" ht="76.5" x14ac:dyDescent="0.2">
      <c r="C16" s="33" t="s">
        <v>170</v>
      </c>
      <c r="D16" s="11" t="s">
        <v>180</v>
      </c>
      <c r="E16" s="28" t="s">
        <v>206</v>
      </c>
      <c r="F16" s="28">
        <v>1</v>
      </c>
      <c r="G16" s="36">
        <v>18000</v>
      </c>
      <c r="H16" s="33" t="s">
        <v>172</v>
      </c>
      <c r="I16" s="28" t="s">
        <v>173</v>
      </c>
      <c r="J16" s="47" t="s">
        <v>47</v>
      </c>
      <c r="K16" s="28" t="s">
        <v>76</v>
      </c>
      <c r="L16" s="28" t="s">
        <v>122</v>
      </c>
      <c r="M16" s="28" t="s">
        <v>26</v>
      </c>
      <c r="N16" s="28"/>
      <c r="O16" s="28"/>
      <c r="T16" s="11"/>
    </row>
    <row r="17" spans="3:20" ht="63.75" x14ac:dyDescent="0.2">
      <c r="C17" s="33" t="s">
        <v>170</v>
      </c>
      <c r="D17" s="16" t="s">
        <v>181</v>
      </c>
      <c r="E17" s="28" t="s">
        <v>206</v>
      </c>
      <c r="F17" s="28">
        <v>3</v>
      </c>
      <c r="G17" s="36">
        <v>64000</v>
      </c>
      <c r="H17" s="33" t="s">
        <v>172</v>
      </c>
      <c r="I17" s="28" t="s">
        <v>173</v>
      </c>
      <c r="J17" s="47" t="s">
        <v>47</v>
      </c>
      <c r="K17" s="28" t="s">
        <v>76</v>
      </c>
      <c r="L17" s="28" t="s">
        <v>121</v>
      </c>
      <c r="M17" s="28" t="s">
        <v>26</v>
      </c>
      <c r="N17" s="28"/>
      <c r="O17" s="28"/>
      <c r="T17" s="11"/>
    </row>
    <row r="18" spans="3:20" ht="48.75" customHeight="1" x14ac:dyDescent="0.2">
      <c r="C18" s="33" t="s">
        <v>170</v>
      </c>
      <c r="D18" s="16" t="s">
        <v>182</v>
      </c>
      <c r="E18" s="28" t="s">
        <v>206</v>
      </c>
      <c r="F18" s="28">
        <v>12</v>
      </c>
      <c r="G18" s="36">
        <v>7500</v>
      </c>
      <c r="H18" s="33" t="s">
        <v>172</v>
      </c>
      <c r="I18" s="28" t="s">
        <v>173</v>
      </c>
      <c r="J18" s="47" t="s">
        <v>47</v>
      </c>
      <c r="K18" s="28" t="s">
        <v>76</v>
      </c>
      <c r="L18" s="28" t="s">
        <v>121</v>
      </c>
      <c r="M18" s="28" t="s">
        <v>26</v>
      </c>
      <c r="N18" s="28"/>
      <c r="O18" s="28"/>
      <c r="T18" s="11"/>
    </row>
    <row r="19" spans="3:20" ht="48.75" customHeight="1" x14ac:dyDescent="0.2">
      <c r="C19" s="33" t="s">
        <v>170</v>
      </c>
      <c r="D19" s="16" t="s">
        <v>183</v>
      </c>
      <c r="E19" s="28" t="s">
        <v>206</v>
      </c>
      <c r="F19" s="28" t="s">
        <v>184</v>
      </c>
      <c r="G19" s="36">
        <v>70000</v>
      </c>
      <c r="H19" s="33" t="s">
        <v>172</v>
      </c>
      <c r="I19" s="28" t="s">
        <v>173</v>
      </c>
      <c r="J19" s="47" t="s">
        <v>47</v>
      </c>
      <c r="K19" s="28" t="s">
        <v>76</v>
      </c>
      <c r="L19" s="28" t="s">
        <v>121</v>
      </c>
      <c r="M19" s="28" t="s">
        <v>26</v>
      </c>
      <c r="N19" s="28"/>
      <c r="O19" s="28"/>
      <c r="T19" s="11"/>
    </row>
    <row r="20" spans="3:20" ht="48.75" customHeight="1" x14ac:dyDescent="0.2">
      <c r="C20" s="33" t="s">
        <v>170</v>
      </c>
      <c r="D20" s="11" t="s">
        <v>276</v>
      </c>
      <c r="E20" s="33" t="s">
        <v>206</v>
      </c>
      <c r="F20" s="28" t="s">
        <v>184</v>
      </c>
      <c r="G20" s="36">
        <v>35000</v>
      </c>
      <c r="H20" s="33" t="s">
        <v>201</v>
      </c>
      <c r="I20" s="28" t="s">
        <v>173</v>
      </c>
      <c r="J20" s="47" t="s">
        <v>47</v>
      </c>
      <c r="K20" s="28" t="s">
        <v>76</v>
      </c>
      <c r="L20" s="28" t="s">
        <v>121</v>
      </c>
      <c r="M20" s="28" t="s">
        <v>26</v>
      </c>
      <c r="N20" s="28"/>
      <c r="O20" s="28" t="s">
        <v>291</v>
      </c>
      <c r="T20" s="11"/>
    </row>
    <row r="21" spans="3:20" ht="48.75" customHeight="1" x14ac:dyDescent="0.2">
      <c r="C21" s="33" t="s">
        <v>170</v>
      </c>
      <c r="D21" s="16" t="s">
        <v>185</v>
      </c>
      <c r="E21" s="33" t="s">
        <v>206</v>
      </c>
      <c r="F21" s="28">
        <v>1</v>
      </c>
      <c r="G21" s="34">
        <v>4000</v>
      </c>
      <c r="H21" s="33" t="s">
        <v>172</v>
      </c>
      <c r="I21" s="28" t="s">
        <v>173</v>
      </c>
      <c r="J21" s="47" t="s">
        <v>47</v>
      </c>
      <c r="K21" s="28" t="s">
        <v>76</v>
      </c>
      <c r="L21" s="28" t="s">
        <v>121</v>
      </c>
      <c r="M21" s="28" t="s">
        <v>26</v>
      </c>
      <c r="N21" s="28"/>
      <c r="O21" s="28"/>
      <c r="T21" s="11"/>
    </row>
    <row r="22" spans="3:20" ht="48.75" customHeight="1" x14ac:dyDescent="0.2">
      <c r="C22" s="33" t="s">
        <v>170</v>
      </c>
      <c r="D22" s="11" t="s">
        <v>187</v>
      </c>
      <c r="E22" s="28" t="s">
        <v>206</v>
      </c>
      <c r="F22" s="28">
        <v>1</v>
      </c>
      <c r="G22" s="34">
        <v>150000</v>
      </c>
      <c r="H22" s="33" t="s">
        <v>172</v>
      </c>
      <c r="I22" s="28" t="s">
        <v>173</v>
      </c>
      <c r="J22" s="47" t="s">
        <v>47</v>
      </c>
      <c r="K22" s="28" t="s">
        <v>76</v>
      </c>
      <c r="L22" s="28" t="s">
        <v>121</v>
      </c>
      <c r="M22" s="28" t="s">
        <v>26</v>
      </c>
      <c r="N22" s="28"/>
      <c r="O22" s="28"/>
      <c r="T22" s="11"/>
    </row>
    <row r="23" spans="3:20" ht="48.75" customHeight="1" x14ac:dyDescent="0.2">
      <c r="C23" s="33" t="s">
        <v>170</v>
      </c>
      <c r="D23" s="16" t="s">
        <v>277</v>
      </c>
      <c r="E23" s="28" t="s">
        <v>206</v>
      </c>
      <c r="F23" s="28">
        <v>7</v>
      </c>
      <c r="G23" s="34">
        <v>380000</v>
      </c>
      <c r="H23" s="33" t="s">
        <v>172</v>
      </c>
      <c r="I23" s="28" t="s">
        <v>173</v>
      </c>
      <c r="J23" s="47" t="s">
        <v>47</v>
      </c>
      <c r="K23" s="28" t="s">
        <v>76</v>
      </c>
      <c r="L23" s="28" t="s">
        <v>119</v>
      </c>
      <c r="M23" s="28" t="s">
        <v>26</v>
      </c>
      <c r="N23" s="28"/>
      <c r="O23" s="28" t="s">
        <v>292</v>
      </c>
      <c r="T23" s="11"/>
    </row>
    <row r="24" spans="3:20" ht="70.5" customHeight="1" x14ac:dyDescent="0.2">
      <c r="C24" s="33" t="s">
        <v>170</v>
      </c>
      <c r="D24" s="16" t="s">
        <v>188</v>
      </c>
      <c r="E24" s="28" t="s">
        <v>206</v>
      </c>
      <c r="F24" s="28">
        <v>1</v>
      </c>
      <c r="G24" s="34">
        <v>60000</v>
      </c>
      <c r="H24" s="33" t="s">
        <v>172</v>
      </c>
      <c r="I24" s="28" t="s">
        <v>173</v>
      </c>
      <c r="J24" s="47" t="s">
        <v>47</v>
      </c>
      <c r="K24" s="28" t="s">
        <v>76</v>
      </c>
      <c r="L24" s="28" t="s">
        <v>115</v>
      </c>
      <c r="M24" s="28" t="s">
        <v>26</v>
      </c>
      <c r="N24" s="28"/>
      <c r="O24" s="28"/>
      <c r="T24" s="11"/>
    </row>
    <row r="25" spans="3:20" ht="48.75" customHeight="1" x14ac:dyDescent="0.2">
      <c r="C25" s="33" t="s">
        <v>170</v>
      </c>
      <c r="D25" s="37" t="s">
        <v>189</v>
      </c>
      <c r="E25" s="28" t="s">
        <v>206</v>
      </c>
      <c r="F25" s="28">
        <v>1</v>
      </c>
      <c r="G25" s="34">
        <v>1500</v>
      </c>
      <c r="H25" s="33" t="s">
        <v>172</v>
      </c>
      <c r="I25" s="28" t="s">
        <v>173</v>
      </c>
      <c r="J25" s="47" t="s">
        <v>47</v>
      </c>
      <c r="K25" s="28" t="s">
        <v>76</v>
      </c>
      <c r="L25" s="28" t="s">
        <v>121</v>
      </c>
      <c r="M25" s="28" t="s">
        <v>26</v>
      </c>
      <c r="N25" s="28"/>
      <c r="O25" s="28"/>
      <c r="T25" s="11"/>
    </row>
    <row r="26" spans="3:20" ht="48.75" customHeight="1" x14ac:dyDescent="0.2">
      <c r="C26" s="33" t="s">
        <v>170</v>
      </c>
      <c r="D26" s="37" t="s">
        <v>190</v>
      </c>
      <c r="E26" s="28" t="s">
        <v>206</v>
      </c>
      <c r="F26" s="28" t="s">
        <v>184</v>
      </c>
      <c r="G26" s="34">
        <v>20000</v>
      </c>
      <c r="H26" s="33" t="s">
        <v>172</v>
      </c>
      <c r="I26" s="28" t="s">
        <v>173</v>
      </c>
      <c r="J26" s="47" t="s">
        <v>47</v>
      </c>
      <c r="K26" s="28" t="s">
        <v>76</v>
      </c>
      <c r="L26" s="28" t="s">
        <v>121</v>
      </c>
      <c r="M26" s="28" t="s">
        <v>26</v>
      </c>
      <c r="N26" s="28"/>
      <c r="O26" s="28"/>
      <c r="T26" s="11"/>
    </row>
    <row r="27" spans="3:20" ht="48.75" customHeight="1" x14ac:dyDescent="0.2">
      <c r="C27" s="33" t="s">
        <v>170</v>
      </c>
      <c r="D27" s="11" t="s">
        <v>191</v>
      </c>
      <c r="E27" s="28" t="s">
        <v>206</v>
      </c>
      <c r="F27" s="28" t="s">
        <v>184</v>
      </c>
      <c r="G27" s="34">
        <v>150000</v>
      </c>
      <c r="H27" s="33" t="s">
        <v>172</v>
      </c>
      <c r="I27" s="28" t="s">
        <v>173</v>
      </c>
      <c r="J27" s="47" t="s">
        <v>47</v>
      </c>
      <c r="K27" s="28" t="s">
        <v>77</v>
      </c>
      <c r="L27" s="28" t="s">
        <v>121</v>
      </c>
      <c r="M27" s="28" t="s">
        <v>26</v>
      </c>
      <c r="N27" s="28"/>
      <c r="O27" s="28"/>
      <c r="T27" s="11"/>
    </row>
    <row r="28" spans="3:20" ht="56.25" customHeight="1" x14ac:dyDescent="0.2">
      <c r="C28" s="33" t="s">
        <v>170</v>
      </c>
      <c r="D28" s="16" t="s">
        <v>192</v>
      </c>
      <c r="E28" s="28" t="s">
        <v>206</v>
      </c>
      <c r="F28" s="28">
        <v>12</v>
      </c>
      <c r="G28" s="34">
        <v>26938.2</v>
      </c>
      <c r="H28" s="33" t="s">
        <v>172</v>
      </c>
      <c r="I28" s="28" t="s">
        <v>173</v>
      </c>
      <c r="J28" s="47" t="s">
        <v>47</v>
      </c>
      <c r="K28" s="28" t="s">
        <v>76</v>
      </c>
      <c r="L28" s="28" t="s">
        <v>130</v>
      </c>
      <c r="M28" s="28" t="s">
        <v>26</v>
      </c>
      <c r="N28" s="28"/>
      <c r="O28" s="28"/>
      <c r="T28" s="11"/>
    </row>
    <row r="29" spans="3:20" ht="48.75" customHeight="1" x14ac:dyDescent="0.2">
      <c r="C29" s="33" t="s">
        <v>170</v>
      </c>
      <c r="D29" s="11" t="s">
        <v>193</v>
      </c>
      <c r="E29" s="28" t="s">
        <v>206</v>
      </c>
      <c r="F29" s="28">
        <v>1</v>
      </c>
      <c r="G29" s="34">
        <v>1090</v>
      </c>
      <c r="H29" s="33" t="s">
        <v>172</v>
      </c>
      <c r="I29" s="28" t="s">
        <v>173</v>
      </c>
      <c r="J29" s="47" t="s">
        <v>47</v>
      </c>
      <c r="K29" s="28" t="s">
        <v>76</v>
      </c>
      <c r="L29" s="28" t="s">
        <v>121</v>
      </c>
      <c r="M29" s="28" t="s">
        <v>26</v>
      </c>
      <c r="N29" s="28"/>
      <c r="O29" s="28"/>
      <c r="T29" s="11"/>
    </row>
    <row r="30" spans="3:20" ht="48.75" customHeight="1" x14ac:dyDescent="0.2">
      <c r="C30" s="33" t="s">
        <v>170</v>
      </c>
      <c r="D30" s="16" t="s">
        <v>194</v>
      </c>
      <c r="E30" s="28" t="s">
        <v>206</v>
      </c>
      <c r="F30" s="28">
        <v>8</v>
      </c>
      <c r="G30" s="34">
        <v>551000</v>
      </c>
      <c r="H30" s="33" t="s">
        <v>172</v>
      </c>
      <c r="I30" s="28" t="s">
        <v>173</v>
      </c>
      <c r="J30" s="47" t="s">
        <v>47</v>
      </c>
      <c r="K30" s="28" t="s">
        <v>76</v>
      </c>
      <c r="L30" s="28" t="s">
        <v>119</v>
      </c>
      <c r="M30" s="28" t="s">
        <v>26</v>
      </c>
      <c r="N30" s="28"/>
      <c r="O30" s="28"/>
    </row>
    <row r="31" spans="3:20" ht="48.75" customHeight="1" x14ac:dyDescent="0.2">
      <c r="C31" s="33" t="s">
        <v>170</v>
      </c>
      <c r="D31" s="11" t="s">
        <v>195</v>
      </c>
      <c r="E31" s="28" t="s">
        <v>206</v>
      </c>
      <c r="F31" s="28">
        <v>1</v>
      </c>
      <c r="G31" s="34">
        <v>300</v>
      </c>
      <c r="H31" s="33" t="s">
        <v>172</v>
      </c>
      <c r="I31" s="28" t="s">
        <v>173</v>
      </c>
      <c r="J31" s="47" t="s">
        <v>47</v>
      </c>
      <c r="K31" s="28" t="s">
        <v>76</v>
      </c>
      <c r="L31" s="28" t="s">
        <v>121</v>
      </c>
      <c r="M31" s="28" t="s">
        <v>26</v>
      </c>
      <c r="N31" s="28"/>
      <c r="O31" s="28"/>
    </row>
    <row r="32" spans="3:20" ht="48.75" customHeight="1" x14ac:dyDescent="0.2">
      <c r="C32" s="33" t="s">
        <v>170</v>
      </c>
      <c r="D32" s="16" t="s">
        <v>196</v>
      </c>
      <c r="E32" s="28" t="s">
        <v>206</v>
      </c>
      <c r="F32" s="28">
        <v>15</v>
      </c>
      <c r="G32" s="34">
        <v>3000</v>
      </c>
      <c r="H32" s="33" t="s">
        <v>172</v>
      </c>
      <c r="I32" s="28" t="s">
        <v>173</v>
      </c>
      <c r="J32" s="47" t="s">
        <v>47</v>
      </c>
      <c r="K32" s="28" t="s">
        <v>76</v>
      </c>
      <c r="L32" s="28" t="s">
        <v>112</v>
      </c>
      <c r="M32" s="28" t="s">
        <v>26</v>
      </c>
      <c r="N32" s="28"/>
      <c r="O32" s="28"/>
    </row>
    <row r="33" spans="3:15" ht="48.75" customHeight="1" x14ac:dyDescent="0.2">
      <c r="C33" s="33" t="s">
        <v>170</v>
      </c>
      <c r="D33" s="16" t="s">
        <v>197</v>
      </c>
      <c r="E33" s="33" t="s">
        <v>186</v>
      </c>
      <c r="F33" s="28">
        <v>5000</v>
      </c>
      <c r="G33" s="34">
        <v>25000</v>
      </c>
      <c r="H33" s="33" t="s">
        <v>172</v>
      </c>
      <c r="I33" s="28" t="s">
        <v>173</v>
      </c>
      <c r="J33" s="47" t="s">
        <v>47</v>
      </c>
      <c r="K33" s="28" t="s">
        <v>76</v>
      </c>
      <c r="L33" s="28" t="s">
        <v>112</v>
      </c>
      <c r="M33" s="28" t="s">
        <v>26</v>
      </c>
      <c r="N33" s="28"/>
      <c r="O33" s="28"/>
    </row>
    <row r="34" spans="3:15" ht="48.75" customHeight="1" x14ac:dyDescent="0.2">
      <c r="C34" s="33" t="s">
        <v>170</v>
      </c>
      <c r="D34" s="16" t="s">
        <v>198</v>
      </c>
      <c r="E34" s="33" t="s">
        <v>186</v>
      </c>
      <c r="F34" s="28">
        <v>4000</v>
      </c>
      <c r="G34" s="34">
        <v>40000</v>
      </c>
      <c r="H34" s="33" t="s">
        <v>172</v>
      </c>
      <c r="I34" s="28" t="s">
        <v>173</v>
      </c>
      <c r="J34" s="47" t="s">
        <v>47</v>
      </c>
      <c r="K34" s="28" t="s">
        <v>76</v>
      </c>
      <c r="L34" s="28" t="s">
        <v>112</v>
      </c>
      <c r="M34" s="28" t="s">
        <v>26</v>
      </c>
      <c r="N34" s="28"/>
      <c r="O34" s="28"/>
    </row>
    <row r="35" spans="3:15" ht="48.75" customHeight="1" x14ac:dyDescent="0.2">
      <c r="C35" s="33" t="s">
        <v>170</v>
      </c>
      <c r="D35" s="16" t="s">
        <v>199</v>
      </c>
      <c r="E35" s="33" t="s">
        <v>186</v>
      </c>
      <c r="F35" s="28">
        <v>2000</v>
      </c>
      <c r="G35" s="34">
        <v>51000</v>
      </c>
      <c r="H35" s="33" t="s">
        <v>172</v>
      </c>
      <c r="I35" s="28" t="s">
        <v>173</v>
      </c>
      <c r="J35" s="47" t="s">
        <v>47</v>
      </c>
      <c r="K35" s="28" t="s">
        <v>76</v>
      </c>
      <c r="L35" s="28" t="s">
        <v>112</v>
      </c>
      <c r="M35" s="28" t="s">
        <v>26</v>
      </c>
      <c r="N35" s="28"/>
      <c r="O35" s="28"/>
    </row>
    <row r="36" spans="3:15" ht="48.75" customHeight="1" x14ac:dyDescent="0.2">
      <c r="C36" s="33" t="s">
        <v>170</v>
      </c>
      <c r="D36" s="16" t="s">
        <v>200</v>
      </c>
      <c r="E36" s="33" t="s">
        <v>186</v>
      </c>
      <c r="F36" s="28">
        <v>10</v>
      </c>
      <c r="G36" s="34">
        <v>10000</v>
      </c>
      <c r="H36" s="29" t="s">
        <v>201</v>
      </c>
      <c r="I36" s="28"/>
      <c r="J36" s="47" t="s">
        <v>48</v>
      </c>
      <c r="K36" s="28" t="s">
        <v>76</v>
      </c>
      <c r="L36" s="28" t="s">
        <v>132</v>
      </c>
      <c r="M36" s="28" t="s">
        <v>26</v>
      </c>
      <c r="N36" s="28"/>
      <c r="O36" s="28"/>
    </row>
    <row r="37" spans="3:15" ht="48.75" customHeight="1" x14ac:dyDescent="0.2">
      <c r="C37" s="33" t="s">
        <v>170</v>
      </c>
      <c r="D37" s="16" t="s">
        <v>202</v>
      </c>
      <c r="E37" s="33" t="s">
        <v>186</v>
      </c>
      <c r="F37" s="28">
        <v>300</v>
      </c>
      <c r="G37" s="34">
        <v>13000</v>
      </c>
      <c r="H37" s="29" t="s">
        <v>201</v>
      </c>
      <c r="I37" s="28"/>
      <c r="J37" s="47" t="s">
        <v>47</v>
      </c>
      <c r="K37" s="28" t="s">
        <v>76</v>
      </c>
      <c r="L37" s="28" t="s">
        <v>112</v>
      </c>
      <c r="M37" s="28" t="s">
        <v>26</v>
      </c>
      <c r="N37" s="28"/>
      <c r="O37" s="28"/>
    </row>
    <row r="38" spans="3:15" ht="48.75" customHeight="1" x14ac:dyDescent="0.2">
      <c r="C38" s="33" t="s">
        <v>170</v>
      </c>
      <c r="D38" s="16" t="s">
        <v>203</v>
      </c>
      <c r="E38" s="33" t="s">
        <v>186</v>
      </c>
      <c r="F38" s="28">
        <v>10</v>
      </c>
      <c r="G38" s="36">
        <v>2500</v>
      </c>
      <c r="H38" s="29" t="s">
        <v>201</v>
      </c>
      <c r="I38" s="28"/>
      <c r="J38" s="47" t="s">
        <v>47</v>
      </c>
      <c r="K38" s="28" t="s">
        <v>76</v>
      </c>
      <c r="L38" s="28" t="s">
        <v>122</v>
      </c>
      <c r="M38" s="28" t="s">
        <v>26</v>
      </c>
      <c r="N38" s="28"/>
      <c r="O38" s="28"/>
    </row>
    <row r="39" spans="3:15" ht="48.75" customHeight="1" x14ac:dyDescent="0.2">
      <c r="C39" s="33" t="s">
        <v>170</v>
      </c>
      <c r="D39" s="16" t="s">
        <v>204</v>
      </c>
      <c r="E39" s="33" t="s">
        <v>186</v>
      </c>
      <c r="F39" s="28">
        <v>100</v>
      </c>
      <c r="G39" s="36">
        <v>530000</v>
      </c>
      <c r="H39" s="29" t="s">
        <v>201</v>
      </c>
      <c r="I39" s="28"/>
      <c r="J39" s="47" t="s">
        <v>48</v>
      </c>
      <c r="K39" s="28" t="s">
        <v>76</v>
      </c>
      <c r="L39" s="28" t="s">
        <v>132</v>
      </c>
      <c r="M39" s="28" t="s">
        <v>26</v>
      </c>
      <c r="N39" s="28"/>
      <c r="O39" s="28"/>
    </row>
    <row r="40" spans="3:15" ht="48.75" customHeight="1" x14ac:dyDescent="0.2">
      <c r="C40" s="33" t="s">
        <v>170</v>
      </c>
      <c r="D40" s="16" t="s">
        <v>205</v>
      </c>
      <c r="E40" s="33" t="s">
        <v>206</v>
      </c>
      <c r="F40" s="28">
        <v>1</v>
      </c>
      <c r="G40" s="36">
        <v>1500</v>
      </c>
      <c r="H40" s="29" t="s">
        <v>201</v>
      </c>
      <c r="I40" s="28"/>
      <c r="J40" s="47" t="s">
        <v>47</v>
      </c>
      <c r="K40" s="28" t="s">
        <v>76</v>
      </c>
      <c r="L40" s="28" t="s">
        <v>121</v>
      </c>
      <c r="M40" s="28" t="s">
        <v>26</v>
      </c>
      <c r="N40" s="28"/>
      <c r="O40" s="28"/>
    </row>
    <row r="41" spans="3:15" ht="48.75" customHeight="1" x14ac:dyDescent="0.2">
      <c r="C41" s="33" t="s">
        <v>170</v>
      </c>
      <c r="D41" s="16" t="s">
        <v>207</v>
      </c>
      <c r="E41" s="33" t="s">
        <v>206</v>
      </c>
      <c r="F41" s="28">
        <v>1</v>
      </c>
      <c r="G41" s="34">
        <v>4500</v>
      </c>
      <c r="H41" s="29" t="s">
        <v>172</v>
      </c>
      <c r="I41" s="28"/>
      <c r="J41" s="47" t="s">
        <v>47</v>
      </c>
      <c r="K41" s="28" t="s">
        <v>76</v>
      </c>
      <c r="L41" s="28" t="s">
        <v>115</v>
      </c>
      <c r="M41" s="28" t="s">
        <v>26</v>
      </c>
      <c r="N41" s="28"/>
      <c r="O41" s="28"/>
    </row>
    <row r="42" spans="3:15" ht="68.25" customHeight="1" x14ac:dyDescent="0.2">
      <c r="C42" s="33" t="s">
        <v>170</v>
      </c>
      <c r="D42" s="16" t="s">
        <v>208</v>
      </c>
      <c r="E42" s="33" t="s">
        <v>186</v>
      </c>
      <c r="F42" s="28">
        <v>200</v>
      </c>
      <c r="G42" s="34">
        <v>20000</v>
      </c>
      <c r="H42" s="29" t="s">
        <v>201</v>
      </c>
      <c r="I42" s="28"/>
      <c r="J42" s="47" t="s">
        <v>47</v>
      </c>
      <c r="K42" s="28" t="s">
        <v>76</v>
      </c>
      <c r="L42" s="28" t="s">
        <v>112</v>
      </c>
      <c r="M42" s="28" t="s">
        <v>26</v>
      </c>
      <c r="N42" s="28"/>
      <c r="O42" s="28"/>
    </row>
    <row r="43" spans="3:15" ht="64.5" customHeight="1" x14ac:dyDescent="0.2">
      <c r="C43" s="33" t="s">
        <v>170</v>
      </c>
      <c r="D43" s="16" t="s">
        <v>209</v>
      </c>
      <c r="E43" s="33" t="s">
        <v>186</v>
      </c>
      <c r="F43" s="28">
        <v>5</v>
      </c>
      <c r="G43" s="34">
        <v>10000</v>
      </c>
      <c r="H43" s="29" t="s">
        <v>201</v>
      </c>
      <c r="I43" s="28"/>
      <c r="J43" s="47" t="s">
        <v>48</v>
      </c>
      <c r="K43" s="28" t="s">
        <v>76</v>
      </c>
      <c r="L43" s="28" t="s">
        <v>132</v>
      </c>
      <c r="M43" s="28" t="s">
        <v>26</v>
      </c>
      <c r="N43" s="28"/>
      <c r="O43" s="28"/>
    </row>
    <row r="44" spans="3:15" ht="48.75" customHeight="1" x14ac:dyDescent="0.2">
      <c r="C44" s="33" t="s">
        <v>170</v>
      </c>
      <c r="D44" s="16" t="s">
        <v>210</v>
      </c>
      <c r="E44" s="33" t="s">
        <v>186</v>
      </c>
      <c r="F44" s="28">
        <v>50</v>
      </c>
      <c r="G44" s="34">
        <v>170000</v>
      </c>
      <c r="H44" s="29" t="s">
        <v>201</v>
      </c>
      <c r="I44" s="28"/>
      <c r="J44" s="47" t="s">
        <v>48</v>
      </c>
      <c r="K44" s="28" t="s">
        <v>76</v>
      </c>
      <c r="L44" s="28" t="s">
        <v>132</v>
      </c>
      <c r="M44" s="28" t="s">
        <v>26</v>
      </c>
      <c r="N44" s="28"/>
      <c r="O44" s="28"/>
    </row>
    <row r="45" spans="3:15" ht="38.25" x14ac:dyDescent="0.2">
      <c r="C45" s="33" t="s">
        <v>170</v>
      </c>
      <c r="D45" s="16" t="s">
        <v>211</v>
      </c>
      <c r="E45" s="33" t="s">
        <v>186</v>
      </c>
      <c r="F45" s="28">
        <v>20</v>
      </c>
      <c r="G45" s="34">
        <v>5000</v>
      </c>
      <c r="H45" s="29" t="s">
        <v>201</v>
      </c>
      <c r="I45" s="28"/>
      <c r="J45" s="47" t="s">
        <v>47</v>
      </c>
      <c r="K45" s="28" t="s">
        <v>76</v>
      </c>
      <c r="L45" s="28" t="s">
        <v>128</v>
      </c>
      <c r="M45" s="28" t="s">
        <v>26</v>
      </c>
      <c r="N45" s="28"/>
      <c r="O45" s="28"/>
    </row>
    <row r="46" spans="3:15" ht="63.75" x14ac:dyDescent="0.2">
      <c r="C46" s="33" t="s">
        <v>170</v>
      </c>
      <c r="D46" s="16" t="s">
        <v>212</v>
      </c>
      <c r="E46" s="33" t="s">
        <v>186</v>
      </c>
      <c r="F46" s="28">
        <v>1</v>
      </c>
      <c r="G46" s="34">
        <v>300000</v>
      </c>
      <c r="H46" s="29" t="s">
        <v>201</v>
      </c>
      <c r="I46" s="28"/>
      <c r="J46" s="47" t="s">
        <v>47</v>
      </c>
      <c r="K46" s="28" t="s">
        <v>76</v>
      </c>
      <c r="L46" s="28" t="s">
        <v>121</v>
      </c>
      <c r="M46" s="28" t="s">
        <v>26</v>
      </c>
      <c r="N46" s="28"/>
      <c r="O46" s="28"/>
    </row>
    <row r="47" spans="3:15" ht="48.75" customHeight="1" x14ac:dyDescent="0.2">
      <c r="C47" s="33" t="s">
        <v>170</v>
      </c>
      <c r="D47" s="16" t="s">
        <v>213</v>
      </c>
      <c r="E47" s="33" t="s">
        <v>186</v>
      </c>
      <c r="F47" s="28">
        <v>40</v>
      </c>
      <c r="G47" s="34">
        <v>80000</v>
      </c>
      <c r="H47" s="29" t="s">
        <v>201</v>
      </c>
      <c r="I47" s="29"/>
      <c r="J47" s="47" t="s">
        <v>47</v>
      </c>
      <c r="K47" s="28" t="s">
        <v>76</v>
      </c>
      <c r="L47" s="28" t="s">
        <v>121</v>
      </c>
      <c r="M47" s="28" t="s">
        <v>26</v>
      </c>
      <c r="N47" s="28"/>
      <c r="O47" s="28"/>
    </row>
    <row r="48" spans="3:15" ht="48.75" customHeight="1" x14ac:dyDescent="0.2">
      <c r="C48" s="33" t="s">
        <v>170</v>
      </c>
      <c r="D48" s="16" t="s">
        <v>278</v>
      </c>
      <c r="E48" s="33" t="s">
        <v>186</v>
      </c>
      <c r="F48" s="28">
        <v>4</v>
      </c>
      <c r="G48" s="34">
        <v>61000</v>
      </c>
      <c r="H48" s="29" t="s">
        <v>201</v>
      </c>
      <c r="I48" s="28"/>
      <c r="J48" s="47" t="s">
        <v>48</v>
      </c>
      <c r="K48" s="28" t="s">
        <v>76</v>
      </c>
      <c r="L48" s="28" t="s">
        <v>132</v>
      </c>
      <c r="M48" s="28" t="s">
        <v>26</v>
      </c>
      <c r="N48" s="28"/>
      <c r="O48" s="28"/>
    </row>
    <row r="49" spans="3:18" ht="48.75" customHeight="1" x14ac:dyDescent="0.2">
      <c r="C49" s="33" t="s">
        <v>170</v>
      </c>
      <c r="D49" s="16" t="s">
        <v>279</v>
      </c>
      <c r="E49" s="33" t="s">
        <v>186</v>
      </c>
      <c r="F49" s="28">
        <v>10</v>
      </c>
      <c r="G49" s="34">
        <v>491000</v>
      </c>
      <c r="H49" s="29" t="s">
        <v>201</v>
      </c>
      <c r="I49" s="28"/>
      <c r="J49" s="47" t="s">
        <v>48</v>
      </c>
      <c r="K49" s="28" t="s">
        <v>76</v>
      </c>
      <c r="L49" s="28" t="s">
        <v>132</v>
      </c>
      <c r="M49" s="28" t="s">
        <v>26</v>
      </c>
      <c r="N49" s="28"/>
      <c r="O49" s="28"/>
    </row>
    <row r="50" spans="3:18" ht="48.75" customHeight="1" x14ac:dyDescent="0.2">
      <c r="C50" s="33" t="s">
        <v>170</v>
      </c>
      <c r="D50" s="16" t="s">
        <v>214</v>
      </c>
      <c r="E50" s="33" t="s">
        <v>186</v>
      </c>
      <c r="F50" s="28">
        <v>1</v>
      </c>
      <c r="G50" s="34">
        <v>51648</v>
      </c>
      <c r="H50" s="29" t="s">
        <v>201</v>
      </c>
      <c r="I50" s="28"/>
      <c r="J50" s="47" t="s">
        <v>47</v>
      </c>
      <c r="K50" s="28" t="s">
        <v>76</v>
      </c>
      <c r="L50" s="28" t="s">
        <v>121</v>
      </c>
      <c r="M50" s="28" t="s">
        <v>26</v>
      </c>
      <c r="N50" s="28"/>
      <c r="O50" s="28"/>
    </row>
    <row r="51" spans="3:18" ht="48.75" customHeight="1" x14ac:dyDescent="0.2">
      <c r="C51" s="33" t="s">
        <v>170</v>
      </c>
      <c r="D51" s="16" t="s">
        <v>215</v>
      </c>
      <c r="E51" s="33" t="s">
        <v>186</v>
      </c>
      <c r="F51" s="28">
        <v>2</v>
      </c>
      <c r="G51" s="34">
        <v>100000</v>
      </c>
      <c r="H51" s="29" t="s">
        <v>201</v>
      </c>
      <c r="I51" s="28"/>
      <c r="J51" s="47" t="s">
        <v>47</v>
      </c>
      <c r="K51" s="28" t="s">
        <v>76</v>
      </c>
      <c r="L51" s="28" t="s">
        <v>121</v>
      </c>
      <c r="M51" s="28" t="s">
        <v>26</v>
      </c>
      <c r="N51" s="28"/>
      <c r="O51" s="28"/>
    </row>
    <row r="52" spans="3:18" ht="48.75" customHeight="1" x14ac:dyDescent="0.2">
      <c r="C52" s="33" t="s">
        <v>170</v>
      </c>
      <c r="D52" s="16" t="s">
        <v>216</v>
      </c>
      <c r="E52" s="33" t="s">
        <v>186</v>
      </c>
      <c r="F52" s="28">
        <v>1</v>
      </c>
      <c r="G52" s="34">
        <v>40000</v>
      </c>
      <c r="H52" s="29" t="s">
        <v>201</v>
      </c>
      <c r="I52" s="28"/>
      <c r="J52" s="47" t="s">
        <v>47</v>
      </c>
      <c r="K52" s="28" t="s">
        <v>76</v>
      </c>
      <c r="L52" s="28" t="s">
        <v>112</v>
      </c>
      <c r="M52" s="28" t="s">
        <v>26</v>
      </c>
      <c r="N52" s="28" t="s">
        <v>298</v>
      </c>
      <c r="O52" s="28"/>
    </row>
    <row r="53" spans="3:18" ht="66.75" customHeight="1" x14ac:dyDescent="0.2">
      <c r="C53" s="33" t="s">
        <v>217</v>
      </c>
      <c r="D53" s="40" t="s">
        <v>218</v>
      </c>
      <c r="E53" s="40" t="s">
        <v>186</v>
      </c>
      <c r="F53" s="41">
        <v>1</v>
      </c>
      <c r="G53" s="42">
        <v>600000</v>
      </c>
      <c r="H53" s="43" t="s">
        <v>201</v>
      </c>
      <c r="I53" s="40" t="s">
        <v>173</v>
      </c>
      <c r="J53" s="47" t="s">
        <v>48</v>
      </c>
      <c r="K53" s="28" t="s">
        <v>76</v>
      </c>
      <c r="L53" s="28" t="s">
        <v>131</v>
      </c>
      <c r="M53" s="28" t="s">
        <v>26</v>
      </c>
      <c r="N53" s="29"/>
      <c r="O53" s="28" t="s">
        <v>219</v>
      </c>
    </row>
    <row r="54" spans="3:18" ht="66.75" customHeight="1" x14ac:dyDescent="0.2">
      <c r="C54" s="33" t="s">
        <v>217</v>
      </c>
      <c r="D54" s="40" t="s">
        <v>220</v>
      </c>
      <c r="E54" s="40" t="s">
        <v>186</v>
      </c>
      <c r="F54" s="41">
        <v>1</v>
      </c>
      <c r="G54" s="42">
        <v>9946000</v>
      </c>
      <c r="H54" s="43" t="s">
        <v>221</v>
      </c>
      <c r="I54" s="44" t="s">
        <v>173</v>
      </c>
      <c r="J54" s="47" t="s">
        <v>48</v>
      </c>
      <c r="K54" s="28" t="s">
        <v>76</v>
      </c>
      <c r="L54" s="28" t="s">
        <v>131</v>
      </c>
      <c r="M54" s="28" t="s">
        <v>26</v>
      </c>
      <c r="N54" s="29"/>
      <c r="O54" s="28" t="s">
        <v>222</v>
      </c>
    </row>
    <row r="55" spans="3:18" ht="84.75" customHeight="1" x14ac:dyDescent="0.2">
      <c r="C55" s="33" t="s">
        <v>217</v>
      </c>
      <c r="D55" s="40" t="s">
        <v>223</v>
      </c>
      <c r="E55" s="40" t="s">
        <v>186</v>
      </c>
      <c r="F55" s="41">
        <v>1</v>
      </c>
      <c r="G55" s="65">
        <v>13800000</v>
      </c>
      <c r="H55" s="43" t="s">
        <v>221</v>
      </c>
      <c r="I55" s="44" t="s">
        <v>173</v>
      </c>
      <c r="J55" s="47" t="s">
        <v>48</v>
      </c>
      <c r="K55" s="28" t="s">
        <v>76</v>
      </c>
      <c r="L55" s="28" t="s">
        <v>131</v>
      </c>
      <c r="M55" s="28" t="s">
        <v>26</v>
      </c>
      <c r="N55" s="29"/>
      <c r="O55" s="28"/>
    </row>
    <row r="56" spans="3:18" ht="79.5" customHeight="1" x14ac:dyDescent="0.2">
      <c r="C56" s="33" t="s">
        <v>217</v>
      </c>
      <c r="D56" s="40" t="s">
        <v>224</v>
      </c>
      <c r="E56" s="40" t="s">
        <v>186</v>
      </c>
      <c r="F56" s="40">
        <v>1</v>
      </c>
      <c r="G56" s="65">
        <v>106000000</v>
      </c>
      <c r="H56" s="43" t="s">
        <v>221</v>
      </c>
      <c r="I56" s="44" t="s">
        <v>173</v>
      </c>
      <c r="J56" s="47" t="s">
        <v>47</v>
      </c>
      <c r="K56" s="28" t="s">
        <v>76</v>
      </c>
      <c r="L56" s="28" t="s">
        <v>121</v>
      </c>
      <c r="M56" s="28" t="s">
        <v>26</v>
      </c>
      <c r="N56" s="29"/>
      <c r="O56" s="28"/>
    </row>
    <row r="57" spans="3:18" ht="60.75" customHeight="1" x14ac:dyDescent="0.2">
      <c r="C57" s="28" t="s">
        <v>225</v>
      </c>
      <c r="D57" s="40" t="s">
        <v>226</v>
      </c>
      <c r="E57" s="28" t="s">
        <v>206</v>
      </c>
      <c r="F57" s="30">
        <v>1</v>
      </c>
      <c r="G57" s="31">
        <v>13289090.82</v>
      </c>
      <c r="H57" s="29" t="s">
        <v>35</v>
      </c>
      <c r="I57" s="32" t="s">
        <v>227</v>
      </c>
      <c r="J57" s="47" t="s">
        <v>48</v>
      </c>
      <c r="K57" s="28" t="s">
        <v>76</v>
      </c>
      <c r="L57" s="28" t="s">
        <v>131</v>
      </c>
      <c r="M57" s="28" t="s">
        <v>26</v>
      </c>
      <c r="N57" s="28" t="s">
        <v>228</v>
      </c>
      <c r="O57" s="28" t="s">
        <v>229</v>
      </c>
    </row>
    <row r="58" spans="3:18" ht="60.75" customHeight="1" x14ac:dyDescent="0.2">
      <c r="C58" s="28" t="s">
        <v>225</v>
      </c>
      <c r="D58" s="40" t="s">
        <v>230</v>
      </c>
      <c r="E58" s="45" t="s">
        <v>186</v>
      </c>
      <c r="F58" s="30">
        <v>1</v>
      </c>
      <c r="G58" s="31">
        <v>16480000</v>
      </c>
      <c r="H58" s="29" t="s">
        <v>35</v>
      </c>
      <c r="I58" s="32" t="s">
        <v>227</v>
      </c>
      <c r="J58" s="47" t="s">
        <v>48</v>
      </c>
      <c r="K58" s="28" t="s">
        <v>76</v>
      </c>
      <c r="L58" s="28" t="s">
        <v>131</v>
      </c>
      <c r="M58" s="28" t="s">
        <v>26</v>
      </c>
      <c r="N58" s="28" t="s">
        <v>280</v>
      </c>
      <c r="O58" s="28" t="s">
        <v>229</v>
      </c>
      <c r="R58" s="62"/>
    </row>
    <row r="59" spans="3:18" ht="60.75" customHeight="1" x14ac:dyDescent="0.2">
      <c r="C59" s="28" t="s">
        <v>225</v>
      </c>
      <c r="D59" s="40" t="s">
        <v>231</v>
      </c>
      <c r="E59" s="28" t="s">
        <v>206</v>
      </c>
      <c r="F59" s="30">
        <v>1</v>
      </c>
      <c r="G59" s="31">
        <v>617214.81999999995</v>
      </c>
      <c r="H59" s="29" t="s">
        <v>35</v>
      </c>
      <c r="I59" s="32" t="s">
        <v>232</v>
      </c>
      <c r="J59" s="47" t="s">
        <v>48</v>
      </c>
      <c r="K59" s="28" t="s">
        <v>76</v>
      </c>
      <c r="L59" s="28" t="s">
        <v>131</v>
      </c>
      <c r="M59" s="28" t="s">
        <v>26</v>
      </c>
      <c r="N59" s="28" t="s">
        <v>281</v>
      </c>
      <c r="O59" s="28" t="s">
        <v>229</v>
      </c>
      <c r="R59" s="62"/>
    </row>
    <row r="60" spans="3:18" ht="60.75" customHeight="1" x14ac:dyDescent="0.2">
      <c r="C60" s="28" t="s">
        <v>225</v>
      </c>
      <c r="D60" s="40" t="s">
        <v>233</v>
      </c>
      <c r="E60" s="45" t="s">
        <v>186</v>
      </c>
      <c r="F60" s="30">
        <v>1</v>
      </c>
      <c r="G60" s="31">
        <v>11330000</v>
      </c>
      <c r="H60" s="29" t="s">
        <v>35</v>
      </c>
      <c r="I60" s="28" t="s">
        <v>234</v>
      </c>
      <c r="J60" s="47" t="s">
        <v>48</v>
      </c>
      <c r="K60" s="28" t="s">
        <v>76</v>
      </c>
      <c r="L60" s="28" t="s">
        <v>131</v>
      </c>
      <c r="M60" s="28" t="s">
        <v>26</v>
      </c>
      <c r="N60" s="28" t="s">
        <v>235</v>
      </c>
      <c r="O60" s="28" t="s">
        <v>229</v>
      </c>
      <c r="R60" s="62"/>
    </row>
    <row r="61" spans="3:18" ht="60.75" customHeight="1" x14ac:dyDescent="0.2">
      <c r="C61" s="28" t="s">
        <v>225</v>
      </c>
      <c r="D61" s="40" t="s">
        <v>236</v>
      </c>
      <c r="E61" s="45" t="s">
        <v>186</v>
      </c>
      <c r="F61" s="30">
        <v>1</v>
      </c>
      <c r="G61" s="31">
        <v>10300000</v>
      </c>
      <c r="H61" s="29" t="s">
        <v>35</v>
      </c>
      <c r="I61" s="28" t="s">
        <v>234</v>
      </c>
      <c r="J61" s="47" t="s">
        <v>48</v>
      </c>
      <c r="K61" s="28" t="s">
        <v>76</v>
      </c>
      <c r="L61" s="28" t="s">
        <v>131</v>
      </c>
      <c r="M61" s="28" t="s">
        <v>26</v>
      </c>
      <c r="N61" s="28" t="s">
        <v>237</v>
      </c>
      <c r="O61" s="28" t="s">
        <v>229</v>
      </c>
    </row>
    <row r="62" spans="3:18" ht="60.75" customHeight="1" x14ac:dyDescent="0.2">
      <c r="C62" s="28" t="s">
        <v>225</v>
      </c>
      <c r="D62" s="40" t="s">
        <v>238</v>
      </c>
      <c r="E62" s="45" t="s">
        <v>186</v>
      </c>
      <c r="F62" s="30">
        <v>1</v>
      </c>
      <c r="G62" s="63">
        <v>62000000</v>
      </c>
      <c r="H62" s="29" t="s">
        <v>239</v>
      </c>
      <c r="I62" s="28" t="s">
        <v>173</v>
      </c>
      <c r="J62" s="47" t="s">
        <v>48</v>
      </c>
      <c r="K62" s="28" t="s">
        <v>76</v>
      </c>
      <c r="L62" s="28" t="s">
        <v>131</v>
      </c>
      <c r="M62" s="47" t="s">
        <v>27</v>
      </c>
      <c r="N62" s="28"/>
      <c r="O62" s="28"/>
    </row>
    <row r="63" spans="3:18" ht="60.75" customHeight="1" x14ac:dyDescent="0.2">
      <c r="C63" s="28" t="s">
        <v>225</v>
      </c>
      <c r="D63" s="40" t="s">
        <v>240</v>
      </c>
      <c r="E63" s="45" t="s">
        <v>186</v>
      </c>
      <c r="F63" s="30">
        <v>1</v>
      </c>
      <c r="G63" s="63">
        <v>83000000</v>
      </c>
      <c r="H63" s="29" t="s">
        <v>201</v>
      </c>
      <c r="I63" s="28" t="s">
        <v>173</v>
      </c>
      <c r="J63" s="47" t="s">
        <v>48</v>
      </c>
      <c r="K63" s="28" t="s">
        <v>76</v>
      </c>
      <c r="L63" s="28" t="s">
        <v>131</v>
      </c>
      <c r="M63" s="47" t="s">
        <v>26</v>
      </c>
      <c r="N63" s="28"/>
      <c r="O63" s="28"/>
    </row>
    <row r="64" spans="3:18" ht="60.75" customHeight="1" x14ac:dyDescent="0.2">
      <c r="C64" s="28" t="s">
        <v>225</v>
      </c>
      <c r="D64" s="40" t="s">
        <v>241</v>
      </c>
      <c r="E64" s="45" t="s">
        <v>186</v>
      </c>
      <c r="F64" s="30">
        <v>1</v>
      </c>
      <c r="G64" s="63">
        <v>66000000</v>
      </c>
      <c r="H64" s="29" t="s">
        <v>201</v>
      </c>
      <c r="I64" s="28" t="s">
        <v>173</v>
      </c>
      <c r="J64" s="47" t="s">
        <v>48</v>
      </c>
      <c r="K64" s="28" t="s">
        <v>76</v>
      </c>
      <c r="L64" s="28" t="s">
        <v>131</v>
      </c>
      <c r="M64" s="47" t="s">
        <v>26</v>
      </c>
      <c r="N64" s="28"/>
      <c r="O64" s="28"/>
    </row>
    <row r="65" spans="3:15" ht="60.75" customHeight="1" x14ac:dyDescent="0.2">
      <c r="C65" s="28" t="s">
        <v>225</v>
      </c>
      <c r="D65" s="40" t="s">
        <v>242</v>
      </c>
      <c r="E65" s="45" t="s">
        <v>186</v>
      </c>
      <c r="F65" s="30">
        <v>1</v>
      </c>
      <c r="G65" s="31">
        <v>247182.34</v>
      </c>
      <c r="H65" s="29" t="s">
        <v>201</v>
      </c>
      <c r="I65" s="28" t="s">
        <v>243</v>
      </c>
      <c r="J65" s="47" t="s">
        <v>48</v>
      </c>
      <c r="K65" s="28" t="s">
        <v>76</v>
      </c>
      <c r="L65" s="28" t="s">
        <v>131</v>
      </c>
      <c r="M65" s="47" t="s">
        <v>26</v>
      </c>
      <c r="N65" s="28"/>
      <c r="O65" s="28"/>
    </row>
    <row r="66" spans="3:15" ht="60.75" customHeight="1" x14ac:dyDescent="0.2">
      <c r="C66" s="28" t="s">
        <v>225</v>
      </c>
      <c r="D66" s="40" t="s">
        <v>244</v>
      </c>
      <c r="E66" s="45" t="s">
        <v>186</v>
      </c>
      <c r="F66" s="30">
        <v>1</v>
      </c>
      <c r="G66" s="31">
        <v>134476.01999999999</v>
      </c>
      <c r="H66" s="29" t="s">
        <v>201</v>
      </c>
      <c r="I66" s="28" t="s">
        <v>243</v>
      </c>
      <c r="J66" s="47" t="s">
        <v>48</v>
      </c>
      <c r="K66" s="28" t="s">
        <v>76</v>
      </c>
      <c r="L66" s="28" t="s">
        <v>131</v>
      </c>
      <c r="M66" s="47" t="s">
        <v>26</v>
      </c>
      <c r="N66" s="28"/>
      <c r="O66" s="28"/>
    </row>
    <row r="67" spans="3:15" ht="60.75" customHeight="1" x14ac:dyDescent="0.2">
      <c r="C67" s="47" t="s">
        <v>225</v>
      </c>
      <c r="D67" s="55" t="s">
        <v>245</v>
      </c>
      <c r="E67" s="45" t="s">
        <v>186</v>
      </c>
      <c r="F67" s="61">
        <v>1</v>
      </c>
      <c r="G67" s="64">
        <v>55661025.549999997</v>
      </c>
      <c r="H67" s="57" t="s">
        <v>201</v>
      </c>
      <c r="I67" s="47" t="s">
        <v>234</v>
      </c>
      <c r="J67" s="47" t="s">
        <v>48</v>
      </c>
      <c r="K67" s="47" t="s">
        <v>76</v>
      </c>
      <c r="L67" s="47" t="s">
        <v>131</v>
      </c>
      <c r="M67" s="47" t="s">
        <v>27</v>
      </c>
      <c r="N67" s="28"/>
      <c r="O67" s="28"/>
    </row>
    <row r="68" spans="3:15" ht="60.75" customHeight="1" x14ac:dyDescent="0.2">
      <c r="C68" s="28" t="s">
        <v>225</v>
      </c>
      <c r="D68" s="40" t="s">
        <v>246</v>
      </c>
      <c r="E68" s="45" t="s">
        <v>186</v>
      </c>
      <c r="F68" s="30">
        <v>1</v>
      </c>
      <c r="G68" s="64">
        <v>43950000</v>
      </c>
      <c r="H68" s="29" t="s">
        <v>239</v>
      </c>
      <c r="I68" s="28" t="s">
        <v>232</v>
      </c>
      <c r="J68" s="47" t="s">
        <v>48</v>
      </c>
      <c r="K68" s="28" t="s">
        <v>76</v>
      </c>
      <c r="L68" s="28" t="s">
        <v>131</v>
      </c>
      <c r="M68" s="47" t="s">
        <v>27</v>
      </c>
      <c r="N68" s="28"/>
      <c r="O68" s="28"/>
    </row>
    <row r="69" spans="3:15" ht="60.75" customHeight="1" x14ac:dyDescent="0.2">
      <c r="C69" s="28" t="s">
        <v>225</v>
      </c>
      <c r="D69" s="40" t="s">
        <v>282</v>
      </c>
      <c r="E69" s="45" t="s">
        <v>186</v>
      </c>
      <c r="F69" s="30">
        <v>1</v>
      </c>
      <c r="G69" s="63">
        <v>39749999.990000002</v>
      </c>
      <c r="H69" s="29" t="s">
        <v>239</v>
      </c>
      <c r="I69" s="47" t="s">
        <v>232</v>
      </c>
      <c r="J69" s="47" t="s">
        <v>48</v>
      </c>
      <c r="K69" s="28" t="s">
        <v>76</v>
      </c>
      <c r="L69" s="28" t="s">
        <v>131</v>
      </c>
      <c r="M69" s="47" t="s">
        <v>27</v>
      </c>
      <c r="N69" s="28"/>
      <c r="O69" s="28"/>
    </row>
    <row r="70" spans="3:15" ht="60.75" customHeight="1" x14ac:dyDescent="0.2">
      <c r="C70" s="28" t="s">
        <v>225</v>
      </c>
      <c r="D70" s="40" t="s">
        <v>247</v>
      </c>
      <c r="E70" s="45" t="s">
        <v>186</v>
      </c>
      <c r="F70" s="30">
        <v>1</v>
      </c>
      <c r="G70" s="31">
        <v>171000</v>
      </c>
      <c r="H70" s="29" t="s">
        <v>239</v>
      </c>
      <c r="I70" s="28" t="s">
        <v>243</v>
      </c>
      <c r="J70" s="47" t="s">
        <v>48</v>
      </c>
      <c r="K70" s="28" t="s">
        <v>76</v>
      </c>
      <c r="L70" s="28" t="s">
        <v>131</v>
      </c>
      <c r="M70" s="28" t="s">
        <v>26</v>
      </c>
      <c r="N70" s="28"/>
      <c r="O70" s="28"/>
    </row>
    <row r="71" spans="3:15" ht="60.75" customHeight="1" x14ac:dyDescent="0.2">
      <c r="C71" s="28" t="s">
        <v>225</v>
      </c>
      <c r="D71" s="40" t="s">
        <v>248</v>
      </c>
      <c r="E71" s="45" t="s">
        <v>186</v>
      </c>
      <c r="F71" s="30">
        <v>1</v>
      </c>
      <c r="G71" s="46">
        <v>21000000</v>
      </c>
      <c r="H71" s="29" t="s">
        <v>201</v>
      </c>
      <c r="I71" s="28" t="s">
        <v>173</v>
      </c>
      <c r="J71" s="47" t="s">
        <v>48</v>
      </c>
      <c r="K71" s="28" t="s">
        <v>76</v>
      </c>
      <c r="L71" s="28" t="s">
        <v>131</v>
      </c>
      <c r="M71" s="28" t="s">
        <v>26</v>
      </c>
      <c r="N71" s="28"/>
      <c r="O71" s="28"/>
    </row>
    <row r="72" spans="3:15" ht="60.75" customHeight="1" x14ac:dyDescent="0.2">
      <c r="C72" s="28" t="s">
        <v>225</v>
      </c>
      <c r="D72" s="40" t="s">
        <v>249</v>
      </c>
      <c r="E72" s="45" t="s">
        <v>186</v>
      </c>
      <c r="F72" s="30">
        <v>1</v>
      </c>
      <c r="G72" s="63">
        <v>100000000</v>
      </c>
      <c r="H72" s="29" t="s">
        <v>201</v>
      </c>
      <c r="I72" s="28" t="s">
        <v>173</v>
      </c>
      <c r="J72" s="47" t="s">
        <v>48</v>
      </c>
      <c r="K72" s="28" t="s">
        <v>76</v>
      </c>
      <c r="L72" s="28" t="s">
        <v>131</v>
      </c>
      <c r="M72" s="28" t="s">
        <v>26</v>
      </c>
      <c r="N72" s="28"/>
      <c r="O72" s="28"/>
    </row>
    <row r="73" spans="3:15" ht="60.75" customHeight="1" x14ac:dyDescent="0.2">
      <c r="C73" s="28" t="s">
        <v>225</v>
      </c>
      <c r="D73" s="40" t="s">
        <v>250</v>
      </c>
      <c r="E73" s="45" t="s">
        <v>186</v>
      </c>
      <c r="F73" s="30">
        <v>1</v>
      </c>
      <c r="G73" s="63">
        <v>100000000</v>
      </c>
      <c r="H73" s="29" t="s">
        <v>201</v>
      </c>
      <c r="I73" s="28" t="s">
        <v>173</v>
      </c>
      <c r="J73" s="47" t="s">
        <v>48</v>
      </c>
      <c r="K73" s="28" t="s">
        <v>76</v>
      </c>
      <c r="L73" s="28" t="s">
        <v>131</v>
      </c>
      <c r="M73" s="28" t="s">
        <v>26</v>
      </c>
      <c r="N73" s="28"/>
      <c r="O73" s="28"/>
    </row>
    <row r="74" spans="3:15" ht="60.75" customHeight="1" x14ac:dyDescent="0.2">
      <c r="C74" s="28" t="s">
        <v>225</v>
      </c>
      <c r="D74" s="40" t="s">
        <v>251</v>
      </c>
      <c r="E74" s="45" t="s">
        <v>186</v>
      </c>
      <c r="F74" s="30">
        <v>1</v>
      </c>
      <c r="G74" s="63">
        <v>15000000</v>
      </c>
      <c r="H74" s="29" t="s">
        <v>201</v>
      </c>
      <c r="I74" s="28" t="s">
        <v>173</v>
      </c>
      <c r="J74" s="47" t="s">
        <v>48</v>
      </c>
      <c r="K74" s="28" t="s">
        <v>76</v>
      </c>
      <c r="L74" s="28" t="s">
        <v>131</v>
      </c>
      <c r="M74" s="28" t="s">
        <v>26</v>
      </c>
      <c r="N74" s="28"/>
      <c r="O74" s="28"/>
    </row>
    <row r="75" spans="3:15" ht="60.75" customHeight="1" x14ac:dyDescent="0.2">
      <c r="C75" s="28" t="s">
        <v>225</v>
      </c>
      <c r="D75" s="40" t="s">
        <v>252</v>
      </c>
      <c r="E75" s="45" t="s">
        <v>186</v>
      </c>
      <c r="F75" s="30">
        <v>1</v>
      </c>
      <c r="G75" s="31">
        <v>200000</v>
      </c>
      <c r="H75" s="29" t="s">
        <v>201</v>
      </c>
      <c r="I75" s="28" t="s">
        <v>173</v>
      </c>
      <c r="J75" s="47" t="s">
        <v>47</v>
      </c>
      <c r="K75" s="28" t="s">
        <v>76</v>
      </c>
      <c r="L75" s="28" t="s">
        <v>121</v>
      </c>
      <c r="M75" s="28" t="s">
        <v>26</v>
      </c>
      <c r="N75" s="28"/>
      <c r="O75" s="28"/>
    </row>
    <row r="76" spans="3:15" ht="60.75" customHeight="1" x14ac:dyDescent="0.2">
      <c r="C76" s="28" t="s">
        <v>225</v>
      </c>
      <c r="D76" s="40" t="s">
        <v>253</v>
      </c>
      <c r="E76" s="45" t="s">
        <v>186</v>
      </c>
      <c r="F76" s="30">
        <v>1</v>
      </c>
      <c r="G76" s="31">
        <v>50000</v>
      </c>
      <c r="H76" s="29" t="s">
        <v>201</v>
      </c>
      <c r="I76" s="28" t="s">
        <v>173</v>
      </c>
      <c r="J76" s="47" t="s">
        <v>47</v>
      </c>
      <c r="K76" s="28" t="s">
        <v>76</v>
      </c>
      <c r="L76" s="28" t="s">
        <v>121</v>
      </c>
      <c r="M76" s="28" t="s">
        <v>26</v>
      </c>
      <c r="N76" s="28"/>
      <c r="O76" s="28"/>
    </row>
    <row r="77" spans="3:15" ht="94.5" customHeight="1" x14ac:dyDescent="0.2">
      <c r="C77" s="28" t="s">
        <v>225</v>
      </c>
      <c r="D77" s="40" t="s">
        <v>254</v>
      </c>
      <c r="E77" s="45" t="s">
        <v>186</v>
      </c>
      <c r="F77" s="30">
        <v>1</v>
      </c>
      <c r="G77" s="64">
        <v>5000000</v>
      </c>
      <c r="H77" s="29" t="s">
        <v>201</v>
      </c>
      <c r="I77" s="28" t="s">
        <v>173</v>
      </c>
      <c r="J77" s="47" t="s">
        <v>47</v>
      </c>
      <c r="K77" s="28" t="s">
        <v>76</v>
      </c>
      <c r="L77" s="28" t="s">
        <v>121</v>
      </c>
      <c r="M77" s="28" t="s">
        <v>26</v>
      </c>
      <c r="N77" s="28"/>
      <c r="O77" s="28"/>
    </row>
    <row r="78" spans="3:15" ht="84.75" customHeight="1" x14ac:dyDescent="0.2">
      <c r="C78" s="28" t="s">
        <v>225</v>
      </c>
      <c r="D78" s="40" t="s">
        <v>255</v>
      </c>
      <c r="E78" s="45" t="s">
        <v>186</v>
      </c>
      <c r="F78" s="28">
        <v>1</v>
      </c>
      <c r="G78" s="46">
        <v>1197000</v>
      </c>
      <c r="H78" s="29" t="s">
        <v>201</v>
      </c>
      <c r="I78" s="28" t="s">
        <v>173</v>
      </c>
      <c r="J78" s="47" t="s">
        <v>47</v>
      </c>
      <c r="K78" s="28" t="s">
        <v>76</v>
      </c>
      <c r="L78" s="28" t="s">
        <v>121</v>
      </c>
      <c r="M78" s="28" t="s">
        <v>26</v>
      </c>
      <c r="N78" s="28"/>
      <c r="O78" s="28"/>
    </row>
    <row r="79" spans="3:15" ht="104.25" customHeight="1" x14ac:dyDescent="0.2">
      <c r="C79" s="28" t="s">
        <v>225</v>
      </c>
      <c r="D79" s="47" t="s">
        <v>256</v>
      </c>
      <c r="E79" s="45" t="s">
        <v>186</v>
      </c>
      <c r="F79" s="30">
        <v>1</v>
      </c>
      <c r="G79" s="63" t="s">
        <v>290</v>
      </c>
      <c r="H79" s="29" t="s">
        <v>201</v>
      </c>
      <c r="I79" s="28" t="s">
        <v>173</v>
      </c>
      <c r="J79" s="47" t="s">
        <v>48</v>
      </c>
      <c r="K79" s="28" t="s">
        <v>76</v>
      </c>
      <c r="L79" s="28" t="s">
        <v>131</v>
      </c>
      <c r="M79" s="28" t="s">
        <v>26</v>
      </c>
      <c r="N79" s="28"/>
      <c r="O79" s="28"/>
    </row>
    <row r="80" spans="3:15" ht="60.75" customHeight="1" x14ac:dyDescent="0.2">
      <c r="C80" s="28" t="s">
        <v>225</v>
      </c>
      <c r="D80" s="28" t="s">
        <v>286</v>
      </c>
      <c r="E80" s="28" t="s">
        <v>266</v>
      </c>
      <c r="F80" s="28">
        <v>1</v>
      </c>
      <c r="G80" s="46">
        <v>14455754.66</v>
      </c>
      <c r="H80" s="29" t="s">
        <v>201</v>
      </c>
      <c r="I80" s="28" t="s">
        <v>173</v>
      </c>
      <c r="J80" s="47" t="s">
        <v>48</v>
      </c>
      <c r="K80" s="28" t="s">
        <v>76</v>
      </c>
      <c r="L80" s="28" t="s">
        <v>131</v>
      </c>
      <c r="M80" s="28" t="s">
        <v>26</v>
      </c>
      <c r="N80" s="28"/>
      <c r="O80" s="48"/>
    </row>
    <row r="81" spans="3:18" ht="123" customHeight="1" x14ac:dyDescent="0.2">
      <c r="C81" s="28" t="s">
        <v>225</v>
      </c>
      <c r="D81" s="28" t="s">
        <v>287</v>
      </c>
      <c r="E81" s="28" t="s">
        <v>266</v>
      </c>
      <c r="F81" s="28">
        <v>1</v>
      </c>
      <c r="G81" s="46">
        <v>710928.64</v>
      </c>
      <c r="H81" s="29" t="s">
        <v>201</v>
      </c>
      <c r="I81" s="28" t="s">
        <v>288</v>
      </c>
      <c r="J81" s="47" t="s">
        <v>48</v>
      </c>
      <c r="K81" s="28" t="s">
        <v>76</v>
      </c>
      <c r="L81" s="28" t="s">
        <v>131</v>
      </c>
      <c r="M81" s="28" t="s">
        <v>26</v>
      </c>
      <c r="N81" s="28" t="s">
        <v>297</v>
      </c>
      <c r="O81" s="28"/>
    </row>
    <row r="82" spans="3:18" ht="168" customHeight="1" x14ac:dyDescent="0.2">
      <c r="C82" s="28" t="s">
        <v>225</v>
      </c>
      <c r="D82" s="28" t="s">
        <v>295</v>
      </c>
      <c r="E82" s="28" t="s">
        <v>266</v>
      </c>
      <c r="F82" s="28">
        <v>1</v>
      </c>
      <c r="G82" s="46">
        <v>3402313.74</v>
      </c>
      <c r="H82" s="29" t="s">
        <v>201</v>
      </c>
      <c r="I82" s="28" t="s">
        <v>293</v>
      </c>
      <c r="J82" s="47" t="s">
        <v>48</v>
      </c>
      <c r="K82" s="28" t="s">
        <v>76</v>
      </c>
      <c r="L82" s="28" t="s">
        <v>131</v>
      </c>
      <c r="M82" s="28" t="s">
        <v>26</v>
      </c>
      <c r="N82" s="28" t="s">
        <v>297</v>
      </c>
      <c r="O82" s="28"/>
    </row>
    <row r="83" spans="3:18" ht="60.75" customHeight="1" x14ac:dyDescent="0.2">
      <c r="C83" s="28" t="s">
        <v>257</v>
      </c>
      <c r="D83" s="28" t="s">
        <v>258</v>
      </c>
      <c r="E83" s="40" t="s">
        <v>186</v>
      </c>
      <c r="F83" s="30">
        <v>1</v>
      </c>
      <c r="G83" s="56">
        <v>3500000</v>
      </c>
      <c r="H83" s="29" t="s">
        <v>201</v>
      </c>
      <c r="I83" s="49">
        <v>46052</v>
      </c>
      <c r="J83" s="47" t="s">
        <v>47</v>
      </c>
      <c r="K83" s="28" t="s">
        <v>76</v>
      </c>
      <c r="L83" s="28" t="s">
        <v>121</v>
      </c>
      <c r="M83" s="28" t="s">
        <v>26</v>
      </c>
      <c r="N83" s="28"/>
      <c r="O83" s="28"/>
    </row>
    <row r="84" spans="3:18" ht="114" customHeight="1" x14ac:dyDescent="0.2">
      <c r="C84" s="28" t="s">
        <v>257</v>
      </c>
      <c r="D84" s="50" t="s">
        <v>259</v>
      </c>
      <c r="E84" s="40" t="s">
        <v>186</v>
      </c>
      <c r="F84" s="30">
        <v>1</v>
      </c>
      <c r="G84" s="56">
        <v>4000000</v>
      </c>
      <c r="H84" s="29" t="s">
        <v>201</v>
      </c>
      <c r="I84" s="49">
        <v>46052</v>
      </c>
      <c r="J84" s="47" t="s">
        <v>47</v>
      </c>
      <c r="K84" s="28" t="s">
        <v>76</v>
      </c>
      <c r="L84" s="28" t="s">
        <v>117</v>
      </c>
      <c r="M84" s="28" t="s">
        <v>26</v>
      </c>
      <c r="N84" s="28"/>
      <c r="O84" s="28"/>
    </row>
    <row r="85" spans="3:18" ht="84.75" customHeight="1" x14ac:dyDescent="0.2">
      <c r="C85" s="47" t="s">
        <v>257</v>
      </c>
      <c r="D85" s="50" t="s">
        <v>260</v>
      </c>
      <c r="E85" s="40" t="s">
        <v>186</v>
      </c>
      <c r="F85" s="30">
        <v>1</v>
      </c>
      <c r="G85" s="48">
        <v>10759071.359999999</v>
      </c>
      <c r="H85" s="29" t="s">
        <v>201</v>
      </c>
      <c r="I85" s="49">
        <v>46053</v>
      </c>
      <c r="J85" s="47" t="s">
        <v>48</v>
      </c>
      <c r="K85" s="28" t="s">
        <v>76</v>
      </c>
      <c r="L85" s="28" t="s">
        <v>131</v>
      </c>
      <c r="M85" s="28" t="s">
        <v>26</v>
      </c>
      <c r="N85" s="28"/>
      <c r="O85" s="28"/>
    </row>
    <row r="86" spans="3:18" ht="59.25" customHeight="1" x14ac:dyDescent="0.2">
      <c r="C86" s="28" t="s">
        <v>257</v>
      </c>
      <c r="D86" s="28" t="s">
        <v>261</v>
      </c>
      <c r="E86" s="40" t="s">
        <v>186</v>
      </c>
      <c r="F86" s="28">
        <v>1</v>
      </c>
      <c r="G86" s="48">
        <v>500000</v>
      </c>
      <c r="H86" s="29" t="s">
        <v>201</v>
      </c>
      <c r="I86" s="49">
        <v>46053</v>
      </c>
      <c r="J86" s="47" t="s">
        <v>47</v>
      </c>
      <c r="K86" s="28" t="s">
        <v>76</v>
      </c>
      <c r="L86" s="28" t="s">
        <v>121</v>
      </c>
      <c r="M86" s="28" t="s">
        <v>26</v>
      </c>
      <c r="N86" s="28"/>
      <c r="O86" s="28"/>
    </row>
    <row r="87" spans="3:18" ht="60.75" customHeight="1" x14ac:dyDescent="0.2">
      <c r="C87" s="28" t="s">
        <v>257</v>
      </c>
      <c r="D87" s="28" t="s">
        <v>262</v>
      </c>
      <c r="E87" s="40" t="s">
        <v>186</v>
      </c>
      <c r="F87" s="28">
        <v>22</v>
      </c>
      <c r="G87" s="48">
        <v>50000</v>
      </c>
      <c r="H87" s="29" t="s">
        <v>201</v>
      </c>
      <c r="I87" s="28" t="s">
        <v>263</v>
      </c>
      <c r="J87" s="47" t="s">
        <v>47</v>
      </c>
      <c r="K87" s="28" t="s">
        <v>76</v>
      </c>
      <c r="L87" s="28" t="s">
        <v>121</v>
      </c>
      <c r="M87" s="28" t="s">
        <v>26</v>
      </c>
      <c r="N87" s="28"/>
      <c r="O87" s="28"/>
    </row>
    <row r="88" spans="3:18" ht="92.25" customHeight="1" x14ac:dyDescent="0.2">
      <c r="C88" s="50" t="s">
        <v>257</v>
      </c>
      <c r="D88" s="50" t="s">
        <v>264</v>
      </c>
      <c r="E88" s="50" t="s">
        <v>186</v>
      </c>
      <c r="F88" s="50">
        <v>40</v>
      </c>
      <c r="G88" s="53">
        <v>25000000</v>
      </c>
      <c r="H88" s="29" t="s">
        <v>201</v>
      </c>
      <c r="I88" s="51">
        <v>46053</v>
      </c>
      <c r="J88" s="47" t="s">
        <v>48</v>
      </c>
      <c r="K88" s="28" t="s">
        <v>76</v>
      </c>
      <c r="L88" s="28" t="s">
        <v>132</v>
      </c>
      <c r="M88" s="28" t="s">
        <v>26</v>
      </c>
      <c r="N88" s="28"/>
      <c r="O88" s="28"/>
    </row>
    <row r="89" spans="3:18" ht="63.75" customHeight="1" x14ac:dyDescent="0.2">
      <c r="C89" s="50" t="s">
        <v>257</v>
      </c>
      <c r="D89" s="50" t="s">
        <v>265</v>
      </c>
      <c r="E89" s="52" t="s">
        <v>266</v>
      </c>
      <c r="F89" s="52">
        <v>3</v>
      </c>
      <c r="G89" s="53">
        <v>40062.800000000003</v>
      </c>
      <c r="H89" s="54" t="s">
        <v>201</v>
      </c>
      <c r="I89" s="52"/>
      <c r="J89" s="47" t="s">
        <v>47</v>
      </c>
      <c r="K89" s="28" t="s">
        <v>76</v>
      </c>
      <c r="L89" s="28" t="s">
        <v>121</v>
      </c>
      <c r="M89" s="28" t="s">
        <v>26</v>
      </c>
      <c r="N89" s="28"/>
      <c r="O89" s="28"/>
    </row>
    <row r="90" spans="3:18" ht="36" customHeight="1" x14ac:dyDescent="0.2">
      <c r="C90" s="50" t="s">
        <v>257</v>
      </c>
      <c r="D90" s="28" t="s">
        <v>267</v>
      </c>
      <c r="E90" s="55" t="s">
        <v>186</v>
      </c>
      <c r="F90" s="47">
        <v>14</v>
      </c>
      <c r="G90" s="56">
        <v>28000</v>
      </c>
      <c r="H90" s="57" t="s">
        <v>201</v>
      </c>
      <c r="I90" s="47"/>
      <c r="J90" s="47" t="s">
        <v>48</v>
      </c>
      <c r="K90" s="28" t="s">
        <v>76</v>
      </c>
      <c r="L90" s="28" t="s">
        <v>132</v>
      </c>
      <c r="M90" s="28" t="s">
        <v>26</v>
      </c>
      <c r="N90" s="28"/>
      <c r="O90" s="28"/>
    </row>
    <row r="91" spans="3:18" ht="73.5" customHeight="1" x14ac:dyDescent="0.2">
      <c r="C91" s="50" t="s">
        <v>257</v>
      </c>
      <c r="D91" s="28" t="s">
        <v>268</v>
      </c>
      <c r="E91" s="55" t="s">
        <v>186</v>
      </c>
      <c r="F91" s="47">
        <v>800</v>
      </c>
      <c r="G91" s="56">
        <v>65280</v>
      </c>
      <c r="H91" s="57" t="s">
        <v>201</v>
      </c>
      <c r="I91" s="47"/>
      <c r="J91" s="47" t="s">
        <v>48</v>
      </c>
      <c r="K91" s="28" t="s">
        <v>76</v>
      </c>
      <c r="L91" s="28" t="s">
        <v>131</v>
      </c>
      <c r="M91" s="28" t="s">
        <v>26</v>
      </c>
      <c r="N91" s="28"/>
      <c r="O91" s="28"/>
    </row>
    <row r="92" spans="3:18" ht="48" customHeight="1" x14ac:dyDescent="0.2">
      <c r="C92" s="50" t="s">
        <v>257</v>
      </c>
      <c r="D92" s="47" t="s">
        <v>269</v>
      </c>
      <c r="E92" s="55" t="s">
        <v>266</v>
      </c>
      <c r="F92" s="47">
        <v>1</v>
      </c>
      <c r="G92" s="56">
        <v>100000</v>
      </c>
      <c r="H92" s="57" t="s">
        <v>201</v>
      </c>
      <c r="I92" s="47"/>
      <c r="J92" s="47" t="s">
        <v>48</v>
      </c>
      <c r="K92" s="28" t="s">
        <v>76</v>
      </c>
      <c r="L92" s="28" t="s">
        <v>132</v>
      </c>
      <c r="M92" s="28" t="s">
        <v>26</v>
      </c>
      <c r="N92" s="28"/>
      <c r="O92" s="28"/>
    </row>
    <row r="93" spans="3:18" ht="86.25" customHeight="1" x14ac:dyDescent="0.2">
      <c r="C93" s="50" t="s">
        <v>257</v>
      </c>
      <c r="D93" s="47" t="s">
        <v>270</v>
      </c>
      <c r="E93" s="55" t="s">
        <v>206</v>
      </c>
      <c r="F93" s="47">
        <v>4</v>
      </c>
      <c r="G93" s="56">
        <v>22000</v>
      </c>
      <c r="H93" s="57" t="s">
        <v>201</v>
      </c>
      <c r="I93" s="47"/>
      <c r="J93" s="47" t="s">
        <v>47</v>
      </c>
      <c r="K93" s="28" t="s">
        <v>76</v>
      </c>
      <c r="L93" s="28" t="s">
        <v>121</v>
      </c>
      <c r="M93" s="28" t="s">
        <v>26</v>
      </c>
      <c r="N93" s="28"/>
      <c r="O93" s="28"/>
    </row>
    <row r="94" spans="3:18" ht="68.25" customHeight="1" x14ac:dyDescent="0.2">
      <c r="C94" s="50" t="s">
        <v>257</v>
      </c>
      <c r="D94" s="28" t="s">
        <v>271</v>
      </c>
      <c r="E94" s="55" t="s">
        <v>272</v>
      </c>
      <c r="F94" s="47">
        <v>3</v>
      </c>
      <c r="G94" s="56">
        <v>450000</v>
      </c>
      <c r="H94" s="57" t="s">
        <v>201</v>
      </c>
      <c r="I94" s="47"/>
      <c r="J94" s="47" t="s">
        <v>49</v>
      </c>
      <c r="K94" s="28" t="s">
        <v>76</v>
      </c>
      <c r="L94" s="28" t="s">
        <v>140</v>
      </c>
      <c r="M94" s="28" t="s">
        <v>26</v>
      </c>
      <c r="N94" s="28"/>
      <c r="O94" s="28"/>
      <c r="R94" s="62"/>
    </row>
    <row r="95" spans="3:18" ht="83.25" customHeight="1" x14ac:dyDescent="0.2">
      <c r="C95" s="50" t="s">
        <v>257</v>
      </c>
      <c r="D95" s="47" t="s">
        <v>273</v>
      </c>
      <c r="E95" s="55" t="s">
        <v>206</v>
      </c>
      <c r="F95" s="47">
        <v>1</v>
      </c>
      <c r="G95" s="56">
        <v>100000000</v>
      </c>
      <c r="H95" s="57" t="s">
        <v>201</v>
      </c>
      <c r="I95" s="47"/>
      <c r="J95" s="47" t="s">
        <v>47</v>
      </c>
      <c r="K95" s="28" t="s">
        <v>76</v>
      </c>
      <c r="L95" s="28" t="s">
        <v>121</v>
      </c>
      <c r="M95" s="28" t="s">
        <v>26</v>
      </c>
      <c r="N95" s="28"/>
      <c r="O95" s="28"/>
      <c r="R95" s="62"/>
    </row>
    <row r="96" spans="3:18" ht="83.25" customHeight="1" x14ac:dyDescent="0.2">
      <c r="C96" s="50" t="s">
        <v>257</v>
      </c>
      <c r="D96" s="28" t="s">
        <v>283</v>
      </c>
      <c r="E96" s="40" t="s">
        <v>186</v>
      </c>
      <c r="F96" s="28">
        <v>1</v>
      </c>
      <c r="G96" s="56">
        <v>12000000</v>
      </c>
      <c r="H96" s="29" t="s">
        <v>201</v>
      </c>
      <c r="I96" s="47"/>
      <c r="J96" s="47" t="s">
        <v>48</v>
      </c>
      <c r="K96" s="28" t="s">
        <v>76</v>
      </c>
      <c r="L96" s="28" t="s">
        <v>132</v>
      </c>
      <c r="M96" s="28" t="s">
        <v>26</v>
      </c>
      <c r="N96" s="28"/>
      <c r="O96" s="28"/>
      <c r="R96" s="62"/>
    </row>
    <row r="97" spans="3:20" ht="96.75" customHeight="1" x14ac:dyDescent="0.2">
      <c r="C97" s="50" t="s">
        <v>294</v>
      </c>
      <c r="D97" s="28" t="s">
        <v>296</v>
      </c>
      <c r="E97" s="40" t="s">
        <v>206</v>
      </c>
      <c r="F97" s="28">
        <v>1</v>
      </c>
      <c r="G97" s="48">
        <v>61588266.670000002</v>
      </c>
      <c r="H97" s="29" t="s">
        <v>201</v>
      </c>
      <c r="I97" s="47"/>
      <c r="J97" s="47" t="s">
        <v>47</v>
      </c>
      <c r="K97" s="28" t="s">
        <v>76</v>
      </c>
      <c r="L97" s="28" t="s">
        <v>121</v>
      </c>
      <c r="M97" s="28" t="s">
        <v>26</v>
      </c>
      <c r="N97" s="28" t="s">
        <v>297</v>
      </c>
      <c r="O97" s="28"/>
      <c r="R97" s="62"/>
    </row>
    <row r="98" spans="3:20" ht="84.75" customHeight="1" x14ac:dyDescent="0.2">
      <c r="C98" s="50" t="s">
        <v>284</v>
      </c>
      <c r="D98" s="28" t="s">
        <v>285</v>
      </c>
      <c r="E98" s="40" t="s">
        <v>206</v>
      </c>
      <c r="F98" s="28">
        <v>1</v>
      </c>
      <c r="G98" s="48">
        <v>184000</v>
      </c>
      <c r="H98" s="29" t="s">
        <v>201</v>
      </c>
      <c r="I98" s="47"/>
      <c r="J98" s="47" t="s">
        <v>47</v>
      </c>
      <c r="K98" s="28" t="s">
        <v>76</v>
      </c>
      <c r="L98" s="28" t="s">
        <v>121</v>
      </c>
      <c r="M98" s="28" t="s">
        <v>26</v>
      </c>
      <c r="N98" s="28" t="s">
        <v>298</v>
      </c>
      <c r="O98" s="28"/>
      <c r="Q98" s="62"/>
      <c r="R98" s="62"/>
      <c r="T98" s="12">
        <v>10</v>
      </c>
    </row>
  </sheetData>
  <mergeCells count="17">
    <mergeCell ref="P2:AB2"/>
    <mergeCell ref="J7:L7"/>
    <mergeCell ref="C2:O2"/>
    <mergeCell ref="C4:D4"/>
    <mergeCell ref="O7:O8"/>
    <mergeCell ref="N7:N8"/>
    <mergeCell ref="C5:D5"/>
    <mergeCell ref="H7:H8"/>
    <mergeCell ref="I7:I8"/>
    <mergeCell ref="C7:C8"/>
    <mergeCell ref="D7:D8"/>
    <mergeCell ref="E7:E8"/>
    <mergeCell ref="F7:F8"/>
    <mergeCell ref="F4:I4"/>
    <mergeCell ref="F5:I5"/>
    <mergeCell ref="G7:G8"/>
    <mergeCell ref="M7:M8"/>
  </mergeCells>
  <phoneticPr fontId="12" type="noConversion"/>
  <pageMargins left="0.51181102362204722" right="0.51181102362204722" top="0.78740157480314965" bottom="0.78740157480314965" header="0.31496062992125984" footer="0.31496062992125984"/>
  <pageSetup paperSize="9" scale="50" fitToHeight="0" orientation="landscape" r:id="rId1"/>
  <colBreaks count="1" manualBreakCount="1">
    <brk id="15" max="1048575" man="1"/>
  </colBreaks>
  <extLst>
    <ext xmlns:x14="http://schemas.microsoft.com/office/spreadsheetml/2009/9/main" uri="{CCE6A557-97BC-4b89-ADB6-D9C93CAAB3DF}">
      <x14:dataValidations xmlns:xm="http://schemas.microsoft.com/office/excel/2006/main" xWindow="451" yWindow="405" count="5">
        <x14:dataValidation type="list" allowBlank="1" showInputMessage="1" showErrorMessage="1" xr:uid="{00000000-0002-0000-0100-000000000000}">
          <x14:formula1>
            <xm:f>Listas!$D$2:$D$9</xm:f>
          </x14:formula1>
          <xm:sqref>R5:R8 J9:J31</xm:sqref>
        </x14:dataValidation>
        <x14:dataValidation type="list" allowBlank="1" showErrorMessage="1" prompt="FAVOR ESCOLHER UMA DAS OPÇÕES DISPONÍVEIS" xr:uid="{00000000-0002-0000-0100-000001000000}">
          <x14:formula1>
            <xm:f>Listas!$A$2:$A$4</xm:f>
          </x14:formula1>
          <xm:sqref>H9:H31</xm:sqref>
        </x14:dataValidation>
        <x14:dataValidation type="list" showInputMessage="1" showErrorMessage="1" xr:uid="{00000000-0002-0000-0100-000002000000}">
          <x14:formula1>
            <xm:f>Listas!$C$2:$C$8</xm:f>
          </x14:formula1>
          <xm:sqref>M9:M31</xm:sqref>
        </x14:dataValidation>
        <x14:dataValidation type="list" allowBlank="1" showInputMessage="1" showErrorMessage="1" xr:uid="{00000000-0002-0000-0100-000003000000}">
          <x14:formula1>
            <xm:f>Listas!$E$2:$E$33</xm:f>
          </x14:formula1>
          <xm:sqref>K9:K31</xm:sqref>
        </x14:dataValidation>
        <x14:dataValidation type="list" allowBlank="1" showInputMessage="1" showErrorMessage="1" xr:uid="{00000000-0002-0000-0100-000004000000}">
          <x14:formula1>
            <xm:f>Listas!$F$2:$F$88</xm:f>
          </x14:formula1>
          <xm:sqref>L9:L31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outlinePr summaryBelow="0" summaryRight="0"/>
  </sheetPr>
  <dimension ref="A1:F88"/>
  <sheetViews>
    <sheetView showGridLines="0" topLeftCell="A13" zoomScale="90" zoomScaleNormal="90" workbookViewId="0">
      <selection activeCell="C8" sqref="C8"/>
    </sheetView>
  </sheetViews>
  <sheetFormatPr defaultColWidth="12.5703125" defaultRowHeight="15.75" customHeight="1" x14ac:dyDescent="0.2"/>
  <cols>
    <col min="1" max="1" width="28.85546875" style="20" bestFit="1" customWidth="1"/>
    <col min="2" max="2" width="19.42578125" style="20" customWidth="1"/>
    <col min="3" max="3" width="57.140625" style="20" bestFit="1" customWidth="1"/>
    <col min="4" max="4" width="12.5703125" style="20"/>
    <col min="5" max="5" width="25.28515625" style="20" customWidth="1"/>
    <col min="6" max="6" width="27.7109375" style="20" customWidth="1"/>
    <col min="7" max="16384" width="12.5703125" style="20"/>
  </cols>
  <sheetData>
    <row r="1" spans="1:6" ht="30" x14ac:dyDescent="0.2">
      <c r="A1" s="13" t="s">
        <v>0</v>
      </c>
      <c r="B1" s="13" t="s">
        <v>18</v>
      </c>
      <c r="C1" s="13" t="s">
        <v>24</v>
      </c>
      <c r="D1" s="19" t="s">
        <v>40</v>
      </c>
      <c r="E1" s="13" t="s">
        <v>41</v>
      </c>
      <c r="F1" s="13" t="s">
        <v>42</v>
      </c>
    </row>
    <row r="2" spans="1:6" ht="25.5" x14ac:dyDescent="0.2">
      <c r="A2" s="21" t="s">
        <v>33</v>
      </c>
      <c r="B2" s="21" t="s">
        <v>11</v>
      </c>
      <c r="C2" s="22" t="s">
        <v>26</v>
      </c>
      <c r="D2" s="23" t="s">
        <v>44</v>
      </c>
      <c r="E2" s="24" t="s">
        <v>52</v>
      </c>
      <c r="F2" s="25" t="s">
        <v>52</v>
      </c>
    </row>
    <row r="3" spans="1:6" ht="51" x14ac:dyDescent="0.2">
      <c r="A3" s="21" t="s">
        <v>34</v>
      </c>
      <c r="B3" s="26" t="s">
        <v>12</v>
      </c>
      <c r="C3" s="27" t="s">
        <v>27</v>
      </c>
      <c r="D3" s="23" t="s">
        <v>45</v>
      </c>
      <c r="E3" s="24" t="s">
        <v>53</v>
      </c>
      <c r="F3" s="25" t="s">
        <v>84</v>
      </c>
    </row>
    <row r="4" spans="1:6" ht="38.25" x14ac:dyDescent="0.2">
      <c r="A4" s="21" t="s">
        <v>35</v>
      </c>
      <c r="B4" s="26" t="s">
        <v>13</v>
      </c>
      <c r="C4" s="27" t="s">
        <v>28</v>
      </c>
      <c r="D4" s="23" t="s">
        <v>46</v>
      </c>
      <c r="E4" s="24" t="s">
        <v>54</v>
      </c>
      <c r="F4" s="25" t="s">
        <v>85</v>
      </c>
    </row>
    <row r="5" spans="1:6" ht="38.25" x14ac:dyDescent="0.2">
      <c r="A5" s="25"/>
      <c r="B5" s="25"/>
      <c r="C5" s="24" t="s">
        <v>29</v>
      </c>
      <c r="D5" s="23" t="s">
        <v>47</v>
      </c>
      <c r="E5" s="24" t="s">
        <v>55</v>
      </c>
      <c r="F5" s="25" t="s">
        <v>86</v>
      </c>
    </row>
    <row r="6" spans="1:6" ht="51" x14ac:dyDescent="0.2">
      <c r="A6" s="25"/>
      <c r="B6" s="25"/>
      <c r="C6" s="24" t="s">
        <v>30</v>
      </c>
      <c r="D6" s="23" t="s">
        <v>48</v>
      </c>
      <c r="E6" s="24" t="s">
        <v>56</v>
      </c>
      <c r="F6" s="25" t="s">
        <v>87</v>
      </c>
    </row>
    <row r="7" spans="1:6" ht="51" x14ac:dyDescent="0.2">
      <c r="A7" s="25"/>
      <c r="B7" s="25"/>
      <c r="C7" s="24" t="s">
        <v>31</v>
      </c>
      <c r="D7" s="23" t="s">
        <v>49</v>
      </c>
      <c r="E7" s="24" t="s">
        <v>57</v>
      </c>
      <c r="F7" s="25" t="s">
        <v>88</v>
      </c>
    </row>
    <row r="8" spans="1:6" ht="114.75" x14ac:dyDescent="0.2">
      <c r="A8" s="25"/>
      <c r="B8" s="25"/>
      <c r="C8" s="24" t="s">
        <v>32</v>
      </c>
      <c r="D8" s="23" t="s">
        <v>50</v>
      </c>
      <c r="E8" s="24" t="s">
        <v>58</v>
      </c>
      <c r="F8" s="25" t="s">
        <v>89</v>
      </c>
    </row>
    <row r="9" spans="1:6" ht="102" x14ac:dyDescent="0.2">
      <c r="D9" s="23" t="s">
        <v>51</v>
      </c>
      <c r="E9" s="24" t="s">
        <v>59</v>
      </c>
      <c r="F9" s="25" t="s">
        <v>90</v>
      </c>
    </row>
    <row r="10" spans="1:6" ht="25.5" x14ac:dyDescent="0.2">
      <c r="E10" s="24" t="s">
        <v>60</v>
      </c>
      <c r="F10" s="25" t="s">
        <v>91</v>
      </c>
    </row>
    <row r="11" spans="1:6" ht="38.25" x14ac:dyDescent="0.2">
      <c r="E11" s="24" t="s">
        <v>61</v>
      </c>
      <c r="F11" s="25" t="s">
        <v>92</v>
      </c>
    </row>
    <row r="12" spans="1:6" ht="38.25" x14ac:dyDescent="0.2">
      <c r="E12" s="24" t="s">
        <v>62</v>
      </c>
      <c r="F12" s="25" t="s">
        <v>93</v>
      </c>
    </row>
    <row r="13" spans="1:6" ht="102" x14ac:dyDescent="0.2">
      <c r="E13" s="24" t="s">
        <v>63</v>
      </c>
      <c r="F13" s="25" t="s">
        <v>94</v>
      </c>
    </row>
    <row r="14" spans="1:6" ht="12.75" customHeight="1" x14ac:dyDescent="0.2">
      <c r="E14" s="24" t="s">
        <v>64</v>
      </c>
      <c r="F14" s="25" t="s">
        <v>95</v>
      </c>
    </row>
    <row r="15" spans="1:6" ht="12.75" customHeight="1" x14ac:dyDescent="0.2">
      <c r="E15" s="24" t="s">
        <v>65</v>
      </c>
      <c r="F15" s="25" t="s">
        <v>96</v>
      </c>
    </row>
    <row r="16" spans="1:6" ht="12.75" customHeight="1" x14ac:dyDescent="0.2">
      <c r="E16" s="24" t="s">
        <v>66</v>
      </c>
      <c r="F16" s="25" t="s">
        <v>97</v>
      </c>
    </row>
    <row r="17" spans="5:6" ht="38.25" x14ac:dyDescent="0.2">
      <c r="E17" s="24" t="s">
        <v>67</v>
      </c>
      <c r="F17" s="25" t="s">
        <v>98</v>
      </c>
    </row>
    <row r="18" spans="5:6" ht="12.75" customHeight="1" x14ac:dyDescent="0.2">
      <c r="E18" s="24" t="s">
        <v>68</v>
      </c>
      <c r="F18" s="25" t="s">
        <v>99</v>
      </c>
    </row>
    <row r="19" spans="5:6" ht="12.75" customHeight="1" x14ac:dyDescent="0.2">
      <c r="E19" s="24" t="s">
        <v>69</v>
      </c>
      <c r="F19" s="25" t="s">
        <v>100</v>
      </c>
    </row>
    <row r="20" spans="5:6" ht="12.75" customHeight="1" x14ac:dyDescent="0.2">
      <c r="E20" s="24" t="s">
        <v>70</v>
      </c>
      <c r="F20" s="25" t="s">
        <v>101</v>
      </c>
    </row>
    <row r="21" spans="5:6" ht="12.75" customHeight="1" x14ac:dyDescent="0.2">
      <c r="E21" s="24" t="s">
        <v>71</v>
      </c>
      <c r="F21" s="25" t="s">
        <v>102</v>
      </c>
    </row>
    <row r="22" spans="5:6" ht="12.75" customHeight="1" x14ac:dyDescent="0.2">
      <c r="E22" s="24" t="s">
        <v>72</v>
      </c>
      <c r="F22" s="25" t="s">
        <v>103</v>
      </c>
    </row>
    <row r="23" spans="5:6" ht="12.75" customHeight="1" x14ac:dyDescent="0.2">
      <c r="E23" s="24" t="s">
        <v>73</v>
      </c>
      <c r="F23" s="25" t="s">
        <v>104</v>
      </c>
    </row>
    <row r="24" spans="5:6" ht="12.75" customHeight="1" x14ac:dyDescent="0.2">
      <c r="E24" s="24" t="s">
        <v>74</v>
      </c>
      <c r="F24" s="25" t="s">
        <v>105</v>
      </c>
    </row>
    <row r="25" spans="5:6" ht="12.75" customHeight="1" x14ac:dyDescent="0.2">
      <c r="E25" s="24" t="s">
        <v>75</v>
      </c>
      <c r="F25" s="25" t="s">
        <v>106</v>
      </c>
    </row>
    <row r="26" spans="5:6" ht="12.75" customHeight="1" x14ac:dyDescent="0.2">
      <c r="E26" s="24" t="s">
        <v>76</v>
      </c>
      <c r="F26" s="25" t="s">
        <v>107</v>
      </c>
    </row>
    <row r="27" spans="5:6" ht="12.75" customHeight="1" x14ac:dyDescent="0.2">
      <c r="E27" s="24" t="s">
        <v>77</v>
      </c>
      <c r="F27" s="25" t="s">
        <v>108</v>
      </c>
    </row>
    <row r="28" spans="5:6" ht="12.75" customHeight="1" x14ac:dyDescent="0.2">
      <c r="E28" s="24" t="s">
        <v>78</v>
      </c>
      <c r="F28" s="25" t="s">
        <v>109</v>
      </c>
    </row>
    <row r="29" spans="5:6" ht="12.75" customHeight="1" x14ac:dyDescent="0.2">
      <c r="E29" s="24" t="s">
        <v>79</v>
      </c>
      <c r="F29" s="25" t="s">
        <v>110</v>
      </c>
    </row>
    <row r="30" spans="5:6" ht="12.75" customHeight="1" x14ac:dyDescent="0.2">
      <c r="E30" s="24" t="s">
        <v>80</v>
      </c>
      <c r="F30" s="25" t="s">
        <v>111</v>
      </c>
    </row>
    <row r="31" spans="5:6" ht="12.75" customHeight="1" x14ac:dyDescent="0.2">
      <c r="E31" s="24" t="s">
        <v>81</v>
      </c>
      <c r="F31" s="25" t="s">
        <v>112</v>
      </c>
    </row>
    <row r="32" spans="5:6" ht="12.75" customHeight="1" x14ac:dyDescent="0.2">
      <c r="E32" s="24" t="s">
        <v>82</v>
      </c>
      <c r="F32" s="25" t="s">
        <v>113</v>
      </c>
    </row>
    <row r="33" spans="5:6" ht="12.75" customHeight="1" x14ac:dyDescent="0.2">
      <c r="E33" s="24" t="s">
        <v>83</v>
      </c>
      <c r="F33" s="25" t="s">
        <v>114</v>
      </c>
    </row>
    <row r="34" spans="5:6" ht="12.75" customHeight="1" x14ac:dyDescent="0.2">
      <c r="F34" s="25" t="s">
        <v>115</v>
      </c>
    </row>
    <row r="35" spans="5:6" ht="12.75" customHeight="1" x14ac:dyDescent="0.2">
      <c r="F35" s="25" t="s">
        <v>116</v>
      </c>
    </row>
    <row r="36" spans="5:6" ht="12.75" customHeight="1" x14ac:dyDescent="0.2">
      <c r="F36" s="25" t="s">
        <v>117</v>
      </c>
    </row>
    <row r="37" spans="5:6" ht="12.75" customHeight="1" x14ac:dyDescent="0.2">
      <c r="F37" s="25" t="s">
        <v>118</v>
      </c>
    </row>
    <row r="38" spans="5:6" ht="12.75" customHeight="1" x14ac:dyDescent="0.2">
      <c r="F38" s="25" t="s">
        <v>119</v>
      </c>
    </row>
    <row r="39" spans="5:6" ht="12.75" customHeight="1" x14ac:dyDescent="0.2">
      <c r="F39" s="25" t="s">
        <v>120</v>
      </c>
    </row>
    <row r="40" spans="5:6" ht="12.75" customHeight="1" x14ac:dyDescent="0.2">
      <c r="F40" s="25" t="s">
        <v>121</v>
      </c>
    </row>
    <row r="41" spans="5:6" ht="12.75" customHeight="1" x14ac:dyDescent="0.2">
      <c r="F41" s="25" t="s">
        <v>122</v>
      </c>
    </row>
    <row r="42" spans="5:6" ht="12.75" customHeight="1" x14ac:dyDescent="0.2">
      <c r="F42" s="25" t="s">
        <v>123</v>
      </c>
    </row>
    <row r="43" spans="5:6" ht="12.75" customHeight="1" x14ac:dyDescent="0.2">
      <c r="F43" s="25" t="s">
        <v>124</v>
      </c>
    </row>
    <row r="44" spans="5:6" ht="12.75" customHeight="1" x14ac:dyDescent="0.2">
      <c r="F44" s="25" t="s">
        <v>125</v>
      </c>
    </row>
    <row r="45" spans="5:6" ht="12.75" customHeight="1" x14ac:dyDescent="0.2">
      <c r="F45" s="25" t="s">
        <v>126</v>
      </c>
    </row>
    <row r="46" spans="5:6" ht="12.75" customHeight="1" x14ac:dyDescent="0.2">
      <c r="F46" s="25" t="s">
        <v>127</v>
      </c>
    </row>
    <row r="47" spans="5:6" ht="12.75" customHeight="1" x14ac:dyDescent="0.2">
      <c r="F47" s="25" t="s">
        <v>128</v>
      </c>
    </row>
    <row r="48" spans="5:6" ht="12.75" customHeight="1" x14ac:dyDescent="0.2">
      <c r="F48" s="25" t="s">
        <v>129</v>
      </c>
    </row>
    <row r="49" spans="6:6" ht="12.75" customHeight="1" x14ac:dyDescent="0.2">
      <c r="F49" s="25" t="s">
        <v>130</v>
      </c>
    </row>
    <row r="50" spans="6:6" ht="12.75" customHeight="1" x14ac:dyDescent="0.2">
      <c r="F50" s="25" t="s">
        <v>131</v>
      </c>
    </row>
    <row r="51" spans="6:6" ht="12.75" customHeight="1" x14ac:dyDescent="0.2">
      <c r="F51" s="25" t="s">
        <v>132</v>
      </c>
    </row>
    <row r="52" spans="6:6" ht="15.75" customHeight="1" x14ac:dyDescent="0.2">
      <c r="F52" s="25" t="s">
        <v>133</v>
      </c>
    </row>
    <row r="53" spans="6:6" ht="15.75" customHeight="1" x14ac:dyDescent="0.2">
      <c r="F53" s="25" t="s">
        <v>134</v>
      </c>
    </row>
    <row r="54" spans="6:6" ht="15.75" customHeight="1" x14ac:dyDescent="0.2">
      <c r="F54" s="25" t="s">
        <v>135</v>
      </c>
    </row>
    <row r="55" spans="6:6" ht="15.75" customHeight="1" x14ac:dyDescent="0.2">
      <c r="F55" s="25" t="s">
        <v>136</v>
      </c>
    </row>
    <row r="56" spans="6:6" ht="15.75" customHeight="1" x14ac:dyDescent="0.2">
      <c r="F56" s="25" t="s">
        <v>137</v>
      </c>
    </row>
    <row r="57" spans="6:6" ht="15.75" customHeight="1" x14ac:dyDescent="0.2">
      <c r="F57" s="25" t="s">
        <v>138</v>
      </c>
    </row>
    <row r="58" spans="6:6" ht="15.75" customHeight="1" x14ac:dyDescent="0.2">
      <c r="F58" s="25" t="s">
        <v>139</v>
      </c>
    </row>
    <row r="59" spans="6:6" ht="15.75" customHeight="1" x14ac:dyDescent="0.2">
      <c r="F59" s="25" t="s">
        <v>140</v>
      </c>
    </row>
    <row r="60" spans="6:6" ht="15.75" customHeight="1" x14ac:dyDescent="0.2">
      <c r="F60" s="25" t="s">
        <v>141</v>
      </c>
    </row>
    <row r="61" spans="6:6" ht="15.75" customHeight="1" x14ac:dyDescent="0.2">
      <c r="F61" s="25" t="s">
        <v>142</v>
      </c>
    </row>
    <row r="62" spans="6:6" ht="15.75" customHeight="1" x14ac:dyDescent="0.2">
      <c r="F62" s="25" t="s">
        <v>143</v>
      </c>
    </row>
    <row r="63" spans="6:6" ht="15.75" customHeight="1" x14ac:dyDescent="0.2">
      <c r="F63" s="25" t="s">
        <v>144</v>
      </c>
    </row>
    <row r="64" spans="6:6" ht="15.75" customHeight="1" x14ac:dyDescent="0.2">
      <c r="F64" s="25" t="s">
        <v>145</v>
      </c>
    </row>
    <row r="65" spans="6:6" ht="15.75" customHeight="1" x14ac:dyDescent="0.2">
      <c r="F65" s="25" t="s">
        <v>146</v>
      </c>
    </row>
    <row r="66" spans="6:6" ht="15.75" customHeight="1" x14ac:dyDescent="0.2">
      <c r="F66" s="25" t="s">
        <v>147</v>
      </c>
    </row>
    <row r="67" spans="6:6" ht="15.75" customHeight="1" x14ac:dyDescent="0.2">
      <c r="F67" s="25" t="s">
        <v>148</v>
      </c>
    </row>
    <row r="68" spans="6:6" ht="15.75" customHeight="1" x14ac:dyDescent="0.2">
      <c r="F68" s="25" t="s">
        <v>149</v>
      </c>
    </row>
    <row r="69" spans="6:6" ht="15.75" customHeight="1" x14ac:dyDescent="0.2">
      <c r="F69" s="25" t="s">
        <v>150</v>
      </c>
    </row>
    <row r="70" spans="6:6" ht="15.75" customHeight="1" x14ac:dyDescent="0.2">
      <c r="F70" s="25" t="s">
        <v>151</v>
      </c>
    </row>
    <row r="71" spans="6:6" ht="15.75" customHeight="1" x14ac:dyDescent="0.2">
      <c r="F71" s="25" t="s">
        <v>152</v>
      </c>
    </row>
    <row r="72" spans="6:6" ht="15.75" customHeight="1" x14ac:dyDescent="0.2">
      <c r="F72" s="25" t="s">
        <v>153</v>
      </c>
    </row>
    <row r="73" spans="6:6" ht="15.75" customHeight="1" x14ac:dyDescent="0.2">
      <c r="F73" s="25" t="s">
        <v>154</v>
      </c>
    </row>
    <row r="74" spans="6:6" ht="15.75" customHeight="1" x14ac:dyDescent="0.2">
      <c r="F74" s="25" t="s">
        <v>155</v>
      </c>
    </row>
    <row r="75" spans="6:6" ht="15.75" customHeight="1" x14ac:dyDescent="0.2">
      <c r="F75" s="25" t="s">
        <v>156</v>
      </c>
    </row>
    <row r="76" spans="6:6" ht="15.75" customHeight="1" x14ac:dyDescent="0.2">
      <c r="F76" s="25" t="s">
        <v>157</v>
      </c>
    </row>
    <row r="77" spans="6:6" ht="15.75" customHeight="1" x14ac:dyDescent="0.2">
      <c r="F77" s="25" t="s">
        <v>158</v>
      </c>
    </row>
    <row r="78" spans="6:6" ht="15.75" customHeight="1" x14ac:dyDescent="0.2">
      <c r="F78" s="25" t="s">
        <v>159</v>
      </c>
    </row>
    <row r="79" spans="6:6" ht="15.75" customHeight="1" x14ac:dyDescent="0.2">
      <c r="F79" s="25" t="s">
        <v>160</v>
      </c>
    </row>
    <row r="80" spans="6:6" ht="15.75" customHeight="1" x14ac:dyDescent="0.2">
      <c r="F80" s="25" t="s">
        <v>161</v>
      </c>
    </row>
    <row r="81" spans="6:6" ht="15.75" customHeight="1" x14ac:dyDescent="0.2">
      <c r="F81" s="25" t="s">
        <v>162</v>
      </c>
    </row>
    <row r="82" spans="6:6" ht="15.75" customHeight="1" x14ac:dyDescent="0.2">
      <c r="F82" s="25" t="s">
        <v>163</v>
      </c>
    </row>
    <row r="83" spans="6:6" ht="15.75" customHeight="1" x14ac:dyDescent="0.2">
      <c r="F83" s="25" t="s">
        <v>164</v>
      </c>
    </row>
    <row r="84" spans="6:6" ht="15.75" customHeight="1" x14ac:dyDescent="0.2">
      <c r="F84" s="25" t="s">
        <v>165</v>
      </c>
    </row>
    <row r="85" spans="6:6" ht="15.75" customHeight="1" x14ac:dyDescent="0.2">
      <c r="F85" s="25" t="s">
        <v>166</v>
      </c>
    </row>
    <row r="86" spans="6:6" ht="15.75" customHeight="1" x14ac:dyDescent="0.2">
      <c r="F86" s="25" t="s">
        <v>167</v>
      </c>
    </row>
    <row r="87" spans="6:6" ht="15.75" customHeight="1" x14ac:dyDescent="0.2">
      <c r="F87" s="25" t="s">
        <v>168</v>
      </c>
    </row>
    <row r="88" spans="6:6" ht="15.75" customHeight="1" x14ac:dyDescent="0.2">
      <c r="F88" s="25" t="s">
        <v>169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2" t="str">
        <f>IFERROR(IF(INDEX(#REF!,MATCH(LEFT(PCA!#REF!,6),#REF!,0))&lt;&gt;"",INDEX(#REF!,MATCH(LEFT(PCA!#REF!,6),#REF!,0)),""),"")</f>
        <v/>
      </c>
    </row>
    <row r="2" spans="1:1" x14ac:dyDescent="0.2">
      <c r="A2" s="12" t="str">
        <f>IFERROR(IF(INDEX(#REF!,MATCH(LEFT(PCA!#REF!,6),#REF!,0))&lt;&gt;"",INDEX(#REF!,MATCH(LEFT(PCA!#REF!,6),#REF!,0)),""),"")</f>
        <v/>
      </c>
    </row>
    <row r="3" spans="1:1" x14ac:dyDescent="0.2">
      <c r="A3" s="12" t="str">
        <f>IFERROR(IF(INDEX(#REF!,MATCH(LEFT(PCA!#REF!,6),#REF!,0))&lt;&gt;"",INDEX(#REF!,MATCH(LEFT(PCA!#REF!,6),#REF!,0)),""),"")</f>
        <v/>
      </c>
    </row>
    <row r="4" spans="1:1" x14ac:dyDescent="0.2">
      <c r="A4" s="12" t="str">
        <f>IFERROR(IF(INDEX(#REF!,MATCH(LEFT(PCA!#REF!,6),#REF!,0))&lt;&gt;"",INDEX(#REF!,MATCH(LEFT(PCA!#REF!,6),#REF!,0)),""),"")</f>
        <v/>
      </c>
    </row>
    <row r="5" spans="1:1" x14ac:dyDescent="0.2">
      <c r="A5" s="12" t="str">
        <f>IFERROR(IF(INDEX(#REF!,MATCH(LEFT(PCA!#REF!,6),#REF!,0))&lt;&gt;"",INDEX(#REF!,MATCH(LEFT(PCA!#REF!,6),#REF!,0)),""),"")</f>
        <v/>
      </c>
    </row>
    <row r="6" spans="1:1" x14ac:dyDescent="0.2">
      <c r="A6" s="12" t="str">
        <f>IFERROR(IF(INDEX(#REF!,MATCH(LEFT(PCA!#REF!,6),#REF!,0))&lt;&gt;"",INDEX(#REF!,MATCH(LEFT(PCA!#REF!,6),#REF!,0)),""),"")</f>
        <v/>
      </c>
    </row>
    <row r="7" spans="1:1" x14ac:dyDescent="0.2">
      <c r="A7" s="12" t="str">
        <f>IFERROR(IF(INDEX(#REF!,MATCH(LEFT(PCA!#REF!,6),#REF!,0))&lt;&gt;"",INDEX(#REF!,MATCH(LEFT(PCA!#REF!,6),#REF!,0)),""),"")</f>
        <v/>
      </c>
    </row>
    <row r="8" spans="1:1" x14ac:dyDescent="0.2">
      <c r="A8" s="12" t="str">
        <f>IFERROR(IF(INDEX(#REF!,MATCH(LEFT(PCA!#REF!,6),#REF!,0))&lt;&gt;"",INDEX(#REF!,MATCH(LEFT(PCA!#REF!,6),#REF!,0)),""),"")</f>
        <v/>
      </c>
    </row>
    <row r="9" spans="1:1" x14ac:dyDescent="0.2">
      <c r="A9" s="12" t="str">
        <f>IFERROR(IF(INDEX(#REF!,MATCH(LEFT(PCA!#REF!,6),#REF!,0))&lt;&gt;"",INDEX(#REF!,MATCH(LEFT(PCA!#REF!,6),#REF!,0)),""),"")</f>
        <v/>
      </c>
    </row>
    <row r="10" spans="1:1" x14ac:dyDescent="0.2">
      <c r="A10" s="12" t="str">
        <f>IFERROR(IF(INDEX(#REF!,MATCH(LEFT(PCA!#REF!,6),#REF!,0))&lt;&gt;"",INDEX(#REF!,MATCH(LEFT(PCA!#REF!,6),#REF!,0)),""),"")</f>
        <v/>
      </c>
    </row>
    <row r="11" spans="1:1" x14ac:dyDescent="0.2">
      <c r="A11" s="12" t="str">
        <f>IFERROR(IF(INDEX(#REF!,MATCH(LEFT(PCA!#REF!,6),#REF!,0))&lt;&gt;"",INDEX(#REF!,MATCH(LEFT(PCA!#REF!,6),#REF!,0)),""),"")</f>
        <v/>
      </c>
    </row>
    <row r="12" spans="1:1" x14ac:dyDescent="0.2">
      <c r="A12" s="12" t="str">
        <f>IFERROR(IF(INDEX(#REF!,MATCH(LEFT(PCA!#REF!,6),#REF!,0))&lt;&gt;"",INDEX(#REF!,MATCH(LEFT(PCA!#REF!,6),#REF!,0)),""),"")</f>
        <v/>
      </c>
    </row>
    <row r="13" spans="1:1" x14ac:dyDescent="0.2">
      <c r="A13" s="12" t="str">
        <f>IFERROR(IF(INDEX(#REF!,MATCH(LEFT(PCA!#REF!,6),#REF!,0))&lt;&gt;"",INDEX(#REF!,MATCH(LEFT(PCA!#REF!,6),#REF!,0)),""),"")</f>
        <v/>
      </c>
    </row>
    <row r="14" spans="1:1" x14ac:dyDescent="0.2">
      <c r="A14" s="12" t="str">
        <f>IFERROR(IF(INDEX(#REF!,MATCH(LEFT(PCA!#REF!,6),#REF!,0))&lt;&gt;"",INDEX(#REF!,MATCH(LEFT(PCA!#REF!,6),#REF!,0)),""),"")</f>
        <v/>
      </c>
    </row>
    <row r="15" spans="1:1" x14ac:dyDescent="0.2">
      <c r="A15" s="12" t="str">
        <f>IFERROR(IF(INDEX(#REF!,MATCH(LEFT(PCA!#REF!,6),#REF!,0))&lt;&gt;"",INDEX(#REF!,MATCH(LEFT(PCA!#REF!,6),#REF!,0)),""),"")</f>
        <v/>
      </c>
    </row>
    <row r="16" spans="1:1" x14ac:dyDescent="0.2">
      <c r="A16" s="12" t="str">
        <f>IFERROR(IF(INDEX(#REF!,MATCH(LEFT(PCA!#REF!,6),#REF!,0))&lt;&gt;"",INDEX(#REF!,MATCH(LEFT(PCA!#REF!,6),#REF!,0)),""),"")</f>
        <v/>
      </c>
    </row>
    <row r="17" spans="1:1" x14ac:dyDescent="0.2">
      <c r="A17" s="12" t="str">
        <f>IFERROR(IF(INDEX(#REF!,MATCH(LEFT(PCA!#REF!,6),#REF!,0))&lt;&gt;"",INDEX(#REF!,MATCH(LEFT(PCA!#REF!,6),#REF!,0)),""),"")</f>
        <v/>
      </c>
    </row>
    <row r="18" spans="1:1" x14ac:dyDescent="0.2">
      <c r="A18" s="12" t="str">
        <f>IFERROR(IF(INDEX(#REF!,MATCH(LEFT(PCA!#REF!,6),#REF!,0))&lt;&gt;"",INDEX(#REF!,MATCH(LEFT(PCA!#REF!,6),#REF!,0)),""),"")</f>
        <v/>
      </c>
    </row>
    <row r="19" spans="1:1" x14ac:dyDescent="0.2">
      <c r="A19" s="12" t="str">
        <f>IFERROR(IF(INDEX(#REF!,MATCH(LEFT(PCA!#REF!,6),#REF!,0))&lt;&gt;"",INDEX(#REF!,MATCH(LEFT(PCA!#REF!,6),#REF!,0)),""),"")</f>
        <v/>
      </c>
    </row>
    <row r="20" spans="1:1" x14ac:dyDescent="0.2">
      <c r="A20" s="12" t="str">
        <f>IFERROR(IF(INDEX(#REF!,MATCH(LEFT(PCA!#REF!,6),#REF!,0))&lt;&gt;"",INDEX(#REF!,MATCH(LEFT(PCA!#REF!,6),#REF!,0)),""),"")</f>
        <v/>
      </c>
    </row>
    <row r="21" spans="1:1" x14ac:dyDescent="0.2">
      <c r="A21" s="12" t="str">
        <f>IFERROR(IF(INDEX(#REF!,MATCH(LEFT(PCA!#REF!,6),#REF!,0))&lt;&gt;"",INDEX(#REF!,MATCH(LEFT(PCA!#REF!,6),#REF!,0)),""),"")</f>
        <v/>
      </c>
    </row>
    <row r="22" spans="1:1" x14ac:dyDescent="0.2">
      <c r="A22" s="12" t="str">
        <f>IFERROR(IF(INDEX(#REF!,MATCH(LEFT(PCA!#REF!,6),#REF!,0))&lt;&gt;"",INDEX(#REF!,MATCH(LEFT(PCA!#REF!,6),#REF!,0)),""),"")</f>
        <v/>
      </c>
    </row>
    <row r="23" spans="1:1" x14ac:dyDescent="0.2">
      <c r="A23" s="12" t="str">
        <f>IFERROR(IF(INDEX(#REF!,MATCH(LEFT(PCA!#REF!,6),#REF!,0))&lt;&gt;"",INDEX(#REF!,MATCH(LEFT(PCA!#REF!,6),#REF!,0)),""),"")</f>
        <v/>
      </c>
    </row>
    <row r="24" spans="1:1" x14ac:dyDescent="0.2">
      <c r="A24" s="12" t="str">
        <f>IFERROR(IF(INDEX(#REF!,MATCH(LEFT(PCA!#REF!,6),#REF!,0))&lt;&gt;"",INDEX(#REF!,MATCH(LEFT(PCA!#REF!,6),#REF!,0)),""),"")</f>
        <v/>
      </c>
    </row>
    <row r="25" spans="1:1" x14ac:dyDescent="0.2">
      <c r="A25" s="12" t="str">
        <f>IFERROR(IF(INDEX(#REF!,MATCH(LEFT(PCA!#REF!,6),#REF!,0))&lt;&gt;"",INDEX(#REF!,MATCH(LEFT(PCA!#REF!,6),#REF!,0)),""),"")</f>
        <v/>
      </c>
    </row>
    <row r="26" spans="1:1" x14ac:dyDescent="0.2">
      <c r="A26" s="12" t="str">
        <f>IFERROR(IF(INDEX(#REF!,MATCH(LEFT(PCA!#REF!,6),#REF!,0))&lt;&gt;"",INDEX(#REF!,MATCH(LEFT(PCA!#REF!,6),#REF!,0)),""),"")</f>
        <v/>
      </c>
    </row>
    <row r="27" spans="1:1" x14ac:dyDescent="0.2">
      <c r="A27" s="12" t="str">
        <f>IFERROR(IF(INDEX(#REF!,MATCH(LEFT(PCA!#REF!,6),#REF!,0))&lt;&gt;"",INDEX(#REF!,MATCH(LEFT(PCA!#REF!,6),#REF!,0)),""),"")</f>
        <v/>
      </c>
    </row>
    <row r="28" spans="1:1" x14ac:dyDescent="0.2">
      <c r="A28" s="12" t="str">
        <f>IFERROR(IF(INDEX(#REF!,MATCH(LEFT(PCA!#REF!,6),#REF!,0))&lt;&gt;"",INDEX(#REF!,MATCH(LEFT(PCA!#REF!,6),#REF!,0)),""),"")</f>
        <v/>
      </c>
    </row>
    <row r="29" spans="1:1" x14ac:dyDescent="0.2">
      <c r="A29" s="12" t="str">
        <f>IFERROR(IF(INDEX(#REF!,MATCH(LEFT(PCA!#REF!,6),#REF!,0))&lt;&gt;"",INDEX(#REF!,MATCH(LEFT(PCA!#REF!,6),#REF!,0)),""),"")</f>
        <v/>
      </c>
    </row>
    <row r="30" spans="1:1" x14ac:dyDescent="0.2">
      <c r="A30" s="12" t="str">
        <f>IFERROR(IF(INDEX(#REF!,MATCH(LEFT(PCA!#REF!,6),#REF!,0))&lt;&gt;"",INDEX(#REF!,MATCH(LEFT(PCA!#REF!,6),#REF!,0)),""),"")</f>
        <v/>
      </c>
    </row>
    <row r="31" spans="1:1" x14ac:dyDescent="0.2">
      <c r="A31" s="12" t="str">
        <f>IFERROR(IF(INDEX(#REF!,MATCH(LEFT(PCA!#REF!,6),#REF!,0))&lt;&gt;"",INDEX(#REF!,MATCH(LEFT(PCA!#REF!,6),#REF!,0)),""),"")</f>
        <v/>
      </c>
    </row>
    <row r="32" spans="1:1" x14ac:dyDescent="0.2">
      <c r="A32" s="12" t="str">
        <f>IFERROR(IF(INDEX(#REF!,MATCH(LEFT(PCA!#REF!,6),#REF!,0))&lt;&gt;"",INDEX(#REF!,MATCH(LEFT(PCA!#REF!,6),#REF!,0)),""),"")</f>
        <v/>
      </c>
    </row>
    <row r="33" spans="1:1" x14ac:dyDescent="0.2">
      <c r="A33" s="12" t="str">
        <f>IFERROR(IF(INDEX(#REF!,MATCH(LEFT(PCA!#REF!,6),#REF!,0))&lt;&gt;"",INDEX(#REF!,MATCH(LEFT(PCA!#REF!,6),#REF!,0)),""),"")</f>
        <v/>
      </c>
    </row>
    <row r="34" spans="1:1" x14ac:dyDescent="0.2">
      <c r="A34" s="12" t="str">
        <f>IFERROR(IF(INDEX(#REF!,MATCH(LEFT(PCA!#REF!,6),#REF!,0))&lt;&gt;"",INDEX(#REF!,MATCH(LEFT(PCA!#REF!,6),#REF!,0)),""),"")</f>
        <v/>
      </c>
    </row>
    <row r="35" spans="1:1" x14ac:dyDescent="0.2">
      <c r="A35" s="12" t="str">
        <f>IFERROR(IF(INDEX(#REF!,MATCH(LEFT(PCA!#REF!,6),#REF!,0))&lt;&gt;"",INDEX(#REF!,MATCH(LEFT(PCA!#REF!,6),#REF!,0)),""),"")</f>
        <v/>
      </c>
    </row>
    <row r="36" spans="1:1" x14ac:dyDescent="0.2">
      <c r="A36" s="12" t="str">
        <f>IFERROR(IF(INDEX(#REF!,MATCH(LEFT(PCA!#REF!,6),#REF!,0))&lt;&gt;"",INDEX(#REF!,MATCH(LEFT(PCA!#REF!,6),#REF!,0)),""),"")</f>
        <v/>
      </c>
    </row>
    <row r="37" spans="1:1" x14ac:dyDescent="0.2">
      <c r="A37" s="12" t="str">
        <f>IFERROR(IF(INDEX(#REF!,MATCH(LEFT(PCA!#REF!,6),#REF!,0))&lt;&gt;"",INDEX(#REF!,MATCH(LEFT(PCA!#REF!,6),#REF!,0)),""),"")</f>
        <v/>
      </c>
    </row>
    <row r="38" spans="1:1" x14ac:dyDescent="0.2">
      <c r="A38" s="12" t="str">
        <f>IFERROR(IF(INDEX(#REF!,MATCH(LEFT(PCA!#REF!,6),#REF!,0))&lt;&gt;"",INDEX(#REF!,MATCH(LEFT(PCA!#REF!,6),#REF!,0)),""),"")</f>
        <v/>
      </c>
    </row>
    <row r="39" spans="1:1" x14ac:dyDescent="0.2">
      <c r="A39" s="12" t="str">
        <f>IFERROR(IF(INDEX(#REF!,MATCH(LEFT(PCA!#REF!,6),#REF!,0))&lt;&gt;"",INDEX(#REF!,MATCH(LEFT(PCA!#REF!,6),#REF!,0)),""),"")</f>
        <v/>
      </c>
    </row>
    <row r="40" spans="1:1" x14ac:dyDescent="0.2">
      <c r="A40" s="12" t="str">
        <f>IFERROR(IF(INDEX(#REF!,MATCH(LEFT(PCA!#REF!,6),#REF!,0))&lt;&gt;"",INDEX(#REF!,MATCH(LEFT(PCA!#REF!,6),#REF!,0)),""),"")</f>
        <v/>
      </c>
    </row>
    <row r="41" spans="1:1" x14ac:dyDescent="0.2">
      <c r="A41" s="12" t="str">
        <f>IFERROR(IF(INDEX(#REF!,MATCH(LEFT(PCA!#REF!,6),#REF!,0))&lt;&gt;"",INDEX(#REF!,MATCH(LEFT(PCA!#REF!,6),#REF!,0)),""),"")</f>
        <v/>
      </c>
    </row>
    <row r="42" spans="1:1" x14ac:dyDescent="0.2">
      <c r="A42" s="12" t="str">
        <f>IFERROR(IF(INDEX(#REF!,MATCH(LEFT(PCA!#REF!,6),#REF!,0))&lt;&gt;"",INDEX(#REF!,MATCH(LEFT(PCA!#REF!,6),#REF!,0)),""),"")</f>
        <v/>
      </c>
    </row>
    <row r="43" spans="1:1" x14ac:dyDescent="0.2">
      <c r="A43" s="12" t="str">
        <f>IFERROR(IF(INDEX(#REF!,MATCH(LEFT(PCA!#REF!,6),#REF!,0))&lt;&gt;"",INDEX(#REF!,MATCH(LEFT(PCA!#REF!,6),#REF!,0)),""),"")</f>
        <v/>
      </c>
    </row>
    <row r="44" spans="1:1" x14ac:dyDescent="0.2">
      <c r="A44" s="12" t="str">
        <f>IFERROR(IF(INDEX(#REF!,MATCH(LEFT(PCA!#REF!,6),#REF!,0))&lt;&gt;"",INDEX(#REF!,MATCH(LEFT(PCA!#REF!,6),#REF!,0)),""),"")</f>
        <v/>
      </c>
    </row>
    <row r="45" spans="1:1" x14ac:dyDescent="0.2">
      <c r="A45" s="12" t="str">
        <f>IFERROR(IF(INDEX(#REF!,MATCH(LEFT(PCA!#REF!,6),#REF!,0))&lt;&gt;"",INDEX(#REF!,MATCH(LEFT(PCA!#REF!,6),#REF!,0)),""),"")</f>
        <v/>
      </c>
    </row>
    <row r="46" spans="1:1" x14ac:dyDescent="0.2">
      <c r="A46" s="12" t="str">
        <f>IFERROR(IF(INDEX(#REF!,MATCH(LEFT(PCA!#REF!,6),#REF!,0))&lt;&gt;"",INDEX(#REF!,MATCH(LEFT(PCA!#REF!,6),#REF!,0)),""),"")</f>
        <v/>
      </c>
    </row>
    <row r="47" spans="1:1" x14ac:dyDescent="0.2">
      <c r="A47" s="12" t="str">
        <f>IFERROR(IF(INDEX(#REF!,MATCH(LEFT(PCA!#REF!,6),#REF!,0))&lt;&gt;"",INDEX(#REF!,MATCH(LEFT(PCA!#REF!,6),#REF!,0)),""),"")</f>
        <v/>
      </c>
    </row>
    <row r="48" spans="1:1" x14ac:dyDescent="0.2">
      <c r="A48" s="12" t="str">
        <f>IFERROR(IF(INDEX(#REF!,MATCH(LEFT(PCA!#REF!,6),#REF!,0))&lt;&gt;"",INDEX(#REF!,MATCH(LEFT(PCA!#REF!,6),#REF!,0)),""),"")</f>
        <v/>
      </c>
    </row>
    <row r="49" spans="1:1" x14ac:dyDescent="0.2">
      <c r="A49" s="12" t="str">
        <f>IFERROR(IF(INDEX(#REF!,MATCH(LEFT(PCA!#REF!,6),#REF!,0))&lt;&gt;"",INDEX(#REF!,MATCH(LEFT(PCA!#REF!,6),#REF!,0)),""),"")</f>
        <v/>
      </c>
    </row>
    <row r="50" spans="1:1" x14ac:dyDescent="0.2">
      <c r="A50" s="12" t="str">
        <f>IFERROR(IF(INDEX(#REF!,MATCH(LEFT(PCA!#REF!,6),#REF!,0))&lt;&gt;"",INDEX(#REF!,MATCH(LEFT(PCA!#REF!,6),#REF!,0)),""),"")</f>
        <v/>
      </c>
    </row>
    <row r="51" spans="1:1" x14ac:dyDescent="0.2">
      <c r="A51" s="12" t="str">
        <f>IFERROR(IF(INDEX(#REF!,MATCH(LEFT(PCA!#REF!,6),#REF!,0))&lt;&gt;"",INDEX(#REF!,MATCH(LEFT(PCA!#REF!,6),#REF!,0)),""),"")</f>
        <v/>
      </c>
    </row>
    <row r="52" spans="1:1" x14ac:dyDescent="0.2">
      <c r="A52" s="12" t="str">
        <f>IFERROR(IF(INDEX(#REF!,MATCH(LEFT(PCA!#REF!,6),#REF!,0))&lt;&gt;"",INDEX(#REF!,MATCH(LEFT(PCA!#REF!,6),#REF!,0)),""),"")</f>
        <v/>
      </c>
    </row>
    <row r="53" spans="1:1" x14ac:dyDescent="0.2">
      <c r="A53" s="12" t="str">
        <f>IFERROR(IF(INDEX(#REF!,MATCH(LEFT(PCA!#REF!,6),#REF!,0))&lt;&gt;"",INDEX(#REF!,MATCH(LEFT(PCA!#REF!,6),#REF!,0)),""),"")</f>
        <v/>
      </c>
    </row>
    <row r="54" spans="1:1" x14ac:dyDescent="0.2">
      <c r="A54" s="12" t="str">
        <f>IFERROR(IF(INDEX(#REF!,MATCH(LEFT(PCA!#REF!,6),#REF!,0))&lt;&gt;"",INDEX(#REF!,MATCH(LEFT(PCA!#REF!,6),#REF!,0)),""),"")</f>
        <v/>
      </c>
    </row>
    <row r="55" spans="1:1" x14ac:dyDescent="0.2">
      <c r="A55" s="12" t="str">
        <f>IFERROR(IF(INDEX(#REF!,MATCH(LEFT(PCA!#REF!,6),#REF!,0))&lt;&gt;"",INDEX(#REF!,MATCH(LEFT(PCA!#REF!,6),#REF!,0)),""),"")</f>
        <v/>
      </c>
    </row>
    <row r="56" spans="1:1" x14ac:dyDescent="0.2">
      <c r="A56" s="12" t="str">
        <f>IFERROR(IF(INDEX(#REF!,MATCH(LEFT(PCA!#REF!,6),#REF!,0))&lt;&gt;"",INDEX(#REF!,MATCH(LEFT(PCA!#REF!,6),#REF!,0)),""),"")</f>
        <v/>
      </c>
    </row>
    <row r="57" spans="1:1" x14ac:dyDescent="0.2">
      <c r="A57" s="12" t="str">
        <f>IFERROR(IF(INDEX(#REF!,MATCH(LEFT(PCA!#REF!,6),#REF!,0))&lt;&gt;"",INDEX(#REF!,MATCH(LEFT(PCA!#REF!,6),#REF!,0)),""),"")</f>
        <v/>
      </c>
    </row>
    <row r="58" spans="1:1" x14ac:dyDescent="0.2">
      <c r="A58" s="12" t="str">
        <f>IFERROR(IF(INDEX(#REF!,MATCH(LEFT(PCA!#REF!,6),#REF!,0))&lt;&gt;"",INDEX(#REF!,MATCH(LEFT(PCA!#REF!,6),#REF!,0)),""),"")</f>
        <v/>
      </c>
    </row>
    <row r="59" spans="1:1" x14ac:dyDescent="0.2">
      <c r="A59" s="12" t="str">
        <f>IFERROR(IF(INDEX(#REF!,MATCH(LEFT(PCA!#REF!,6),#REF!,0))&lt;&gt;"",INDEX(#REF!,MATCH(LEFT(PCA!#REF!,6),#REF!,0)),""),"")</f>
        <v/>
      </c>
    </row>
    <row r="60" spans="1:1" x14ac:dyDescent="0.2">
      <c r="A60" s="12" t="str">
        <f>IFERROR(IF(INDEX(#REF!,MATCH(LEFT(PCA!#REF!,6),#REF!,0))&lt;&gt;"",INDEX(#REF!,MATCH(LEFT(PCA!#REF!,6),#REF!,0)),""),"")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Orientações</vt:lpstr>
      <vt:lpstr>PCA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Nettie Alves Paulo de Moraes</cp:lastModifiedBy>
  <cp:lastPrinted>2026-04-08T17:16:43Z</cp:lastPrinted>
  <dcterms:created xsi:type="dcterms:W3CDTF">2024-04-04T15:56:39Z</dcterms:created>
  <dcterms:modified xsi:type="dcterms:W3CDTF">2026-04-08T17:17:00Z</dcterms:modified>
</cp:coreProperties>
</file>