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02-SUBAD\CPL\COMISSÃO 017-S - JULHO.2021\8 - LICITAÇÕES 2026\CONCORRÊNCIA ELETRÔNICA\CE 004.2026 - ADUTORA RIO BANANAL\"/>
    </mc:Choice>
  </mc:AlternateContent>
  <xr:revisionPtr revIDLastSave="0" documentId="8_{3B1AD6F4-D330-4AC8-95EF-69EF6CD07919}" xr6:coauthVersionLast="47" xr6:coauthVersionMax="47" xr10:uidLastSave="{00000000-0000-0000-0000-000000000000}"/>
  <bookViews>
    <workbookView xWindow="6225" yWindow="2700" windowWidth="21600" windowHeight="11295" tabRatio="764" activeTab="1" xr2:uid="{00000000-000D-0000-FFFF-FFFF00000000}"/>
  </bookViews>
  <sheets>
    <sheet name="Eventograma" sheetId="87" r:id="rId1"/>
    <sheet name="Cronograma" sheetId="94" r:id="rId2"/>
    <sheet name="CRONOG OBSOLETO" sheetId="88" state="hidden" r:id="rId3"/>
    <sheet name="CURVA ABC OBSOLETO" sheetId="74" state="hidden" r:id="rId4"/>
    <sheet name="ADM LOCAL" sheetId="86" state="hidden" r:id="rId5"/>
  </sheets>
  <definedNames>
    <definedName name="\0" localSheetId="1">#REF!</definedName>
    <definedName name="\0" localSheetId="0">#REF!</definedName>
    <definedName name="\0">#REF!</definedName>
    <definedName name="\a" localSheetId="1">#REF!</definedName>
    <definedName name="\a" localSheetId="0">#REF!</definedName>
    <definedName name="\a">#REF!</definedName>
    <definedName name="\c" localSheetId="1">#REF!</definedName>
    <definedName name="\c" localSheetId="0">#REF!</definedName>
    <definedName name="\c">#REF!</definedName>
    <definedName name="\d" localSheetId="1">#REF!</definedName>
    <definedName name="\d" localSheetId="0">#REF!</definedName>
    <definedName name="\d">#REF!</definedName>
    <definedName name="\f">#N/A</definedName>
    <definedName name="\p">#N/A</definedName>
    <definedName name="\q" localSheetId="1">#REF!</definedName>
    <definedName name="\q" localSheetId="0">#REF!</definedName>
    <definedName name="\q">#REF!</definedName>
    <definedName name="\s" localSheetId="1">#REF!</definedName>
    <definedName name="\s" localSheetId="0">#REF!</definedName>
    <definedName name="\s">#REF!</definedName>
    <definedName name="\x" localSheetId="1">#REF!</definedName>
    <definedName name="\x" localSheetId="0">#REF!</definedName>
    <definedName name="\x">#REF!</definedName>
    <definedName name="\z" localSheetId="1">#REF!</definedName>
    <definedName name="\z" localSheetId="0">#REF!</definedName>
    <definedName name="\z">#REF!</definedName>
    <definedName name="_______________________pv3" localSheetId="1">#REF!</definedName>
    <definedName name="_______________________pv3" localSheetId="0">#REF!</definedName>
    <definedName name="_______________________pv3">#REF!</definedName>
    <definedName name="______________________Ele200502" localSheetId="1">#REF!</definedName>
    <definedName name="______________________Ele200502" localSheetId="0">#REF!</definedName>
    <definedName name="______________________Ele200502">#REF!</definedName>
    <definedName name="______________________pv3" localSheetId="1">#REF!</definedName>
    <definedName name="______________________pv3" localSheetId="0">#REF!</definedName>
    <definedName name="______________________pv3">#REF!</definedName>
    <definedName name="______________________Ser200705" localSheetId="1">#REF!</definedName>
    <definedName name="______________________Ser200705" localSheetId="0">#REF!</definedName>
    <definedName name="______________________Ser200705">#REF!</definedName>
    <definedName name="______________________Ser200712" localSheetId="1">#REF!</definedName>
    <definedName name="______________________Ser200712" localSheetId="0">#REF!</definedName>
    <definedName name="______________________Ser200712">#REF!</definedName>
    <definedName name="______________________Ser201104" localSheetId="1">#REF!</definedName>
    <definedName name="______________________Ser201104" localSheetId="0">#REF!</definedName>
    <definedName name="______________________Ser201104">#REF!</definedName>
    <definedName name="______________________TR2" localSheetId="1">#REF!</definedName>
    <definedName name="______________________TR2" localSheetId="0">#REF!</definedName>
    <definedName name="______________________TR2">#REF!</definedName>
    <definedName name="______________________TR5" localSheetId="1">#REF!</definedName>
    <definedName name="______________________TR5" localSheetId="0">#REF!</definedName>
    <definedName name="______________________TR5">#REF!</definedName>
    <definedName name="_____________________Ele200502" localSheetId="1">#REF!</definedName>
    <definedName name="_____________________Ele200502" localSheetId="0">#REF!</definedName>
    <definedName name="_____________________Ele200502">#REF!</definedName>
    <definedName name="_____________________Ele200609" localSheetId="1">#REF!</definedName>
    <definedName name="_____________________Ele200609" localSheetId="0">#REF!</definedName>
    <definedName name="_____________________Ele200609">#REF!</definedName>
    <definedName name="_____________________pv2" localSheetId="1">#REF!</definedName>
    <definedName name="_____________________pv2" localSheetId="0">#REF!</definedName>
    <definedName name="_____________________pv2">#REF!</definedName>
    <definedName name="_____________________pv3" localSheetId="1">#REF!</definedName>
    <definedName name="_____________________pv3" localSheetId="0">#REF!</definedName>
    <definedName name="_____________________pv3">#REF!</definedName>
    <definedName name="_____________________Ser200506" localSheetId="1">#REF!</definedName>
    <definedName name="_____________________Ser200506" localSheetId="0">#REF!</definedName>
    <definedName name="_____________________Ser200506">#REF!</definedName>
    <definedName name="_____________________Ser200705" localSheetId="1">#REF!</definedName>
    <definedName name="_____________________Ser200705" localSheetId="0">#REF!</definedName>
    <definedName name="_____________________Ser200705">#REF!</definedName>
    <definedName name="_____________________Ser200712" localSheetId="1">#REF!</definedName>
    <definedName name="_____________________Ser200712" localSheetId="0">#REF!</definedName>
    <definedName name="_____________________Ser200712">#REF!</definedName>
    <definedName name="_____________________Ser201104" localSheetId="1">#REF!</definedName>
    <definedName name="_____________________Ser201104" localSheetId="0">#REF!</definedName>
    <definedName name="_____________________Ser201104">#REF!</definedName>
    <definedName name="_____________________TR2" localSheetId="1">#REF!</definedName>
    <definedName name="_____________________TR2" localSheetId="0">#REF!</definedName>
    <definedName name="_____________________TR2">#REF!</definedName>
    <definedName name="_____________________TR5" localSheetId="1">#REF!</definedName>
    <definedName name="_____________________TR5" localSheetId="0">#REF!</definedName>
    <definedName name="_____________________TR5">#REF!</definedName>
    <definedName name="____________________Ele200502" localSheetId="1">#REF!</definedName>
    <definedName name="____________________Ele200502" localSheetId="0">#REF!</definedName>
    <definedName name="____________________Ele200502">#REF!</definedName>
    <definedName name="____________________Ele200609" localSheetId="1">#REF!</definedName>
    <definedName name="____________________Ele200609" localSheetId="0">#REF!</definedName>
    <definedName name="____________________Ele200609">#REF!</definedName>
    <definedName name="____________________pv2" localSheetId="1">#REF!</definedName>
    <definedName name="____________________pv2" localSheetId="0">#REF!</definedName>
    <definedName name="____________________pv2">#REF!</definedName>
    <definedName name="____________________pv3" localSheetId="1">#REF!</definedName>
    <definedName name="____________________pv3" localSheetId="0">#REF!</definedName>
    <definedName name="____________________pv3">#REF!</definedName>
    <definedName name="____________________Ser200506" localSheetId="1">#REF!</definedName>
    <definedName name="____________________Ser200506" localSheetId="0">#REF!</definedName>
    <definedName name="____________________Ser200506">#REF!</definedName>
    <definedName name="____________________Ser200705" localSheetId="1">#REF!</definedName>
    <definedName name="____________________Ser200705" localSheetId="0">#REF!</definedName>
    <definedName name="____________________Ser200705">#REF!</definedName>
    <definedName name="____________________Ser200712" localSheetId="1">#REF!</definedName>
    <definedName name="____________________Ser200712" localSheetId="0">#REF!</definedName>
    <definedName name="____________________Ser200712">#REF!</definedName>
    <definedName name="____________________Ser201104" localSheetId="1">#REF!</definedName>
    <definedName name="____________________Ser201104" localSheetId="0">#REF!</definedName>
    <definedName name="____________________Ser201104">#REF!</definedName>
    <definedName name="____________________TR2" localSheetId="1">#REF!</definedName>
    <definedName name="____________________TR2" localSheetId="0">#REF!</definedName>
    <definedName name="____________________TR2">#REF!</definedName>
    <definedName name="____________________TR5" localSheetId="1">#REF!</definedName>
    <definedName name="____________________TR5" localSheetId="0">#REF!</definedName>
    <definedName name="____________________TR5">#REF!</definedName>
    <definedName name="___________________Ele200502" localSheetId="1">#REF!</definedName>
    <definedName name="___________________Ele200502" localSheetId="0">#REF!</definedName>
    <definedName name="___________________Ele200502">#REF!</definedName>
    <definedName name="___________________Ele200609" localSheetId="1">#REF!</definedName>
    <definedName name="___________________Ele200609" localSheetId="0">#REF!</definedName>
    <definedName name="___________________Ele200609">#REF!</definedName>
    <definedName name="___________________pv2" localSheetId="1">#REF!</definedName>
    <definedName name="___________________pv2" localSheetId="0">#REF!</definedName>
    <definedName name="___________________pv2">#REF!</definedName>
    <definedName name="___________________pv3" localSheetId="1">#REF!</definedName>
    <definedName name="___________________pv3" localSheetId="0">#REF!</definedName>
    <definedName name="___________________pv3">#REF!</definedName>
    <definedName name="___________________Ser200506" localSheetId="1">#REF!</definedName>
    <definedName name="___________________Ser200506" localSheetId="0">#REF!</definedName>
    <definedName name="___________________Ser200506">#REF!</definedName>
    <definedName name="___________________Ser200705" localSheetId="1">#REF!</definedName>
    <definedName name="___________________Ser200705" localSheetId="0">#REF!</definedName>
    <definedName name="___________________Ser200705">#REF!</definedName>
    <definedName name="___________________Ser200712" localSheetId="1">#REF!</definedName>
    <definedName name="___________________Ser200712" localSheetId="0">#REF!</definedName>
    <definedName name="___________________Ser200712">#REF!</definedName>
    <definedName name="___________________Ser201104" localSheetId="1">#REF!</definedName>
    <definedName name="___________________Ser201104" localSheetId="0">#REF!</definedName>
    <definedName name="___________________Ser201104">#REF!</definedName>
    <definedName name="___________________TR2" localSheetId="1">#REF!</definedName>
    <definedName name="___________________TR2" localSheetId="0">#REF!</definedName>
    <definedName name="___________________TR2">#REF!</definedName>
    <definedName name="___________________TR5" localSheetId="1">#REF!</definedName>
    <definedName name="___________________TR5" localSheetId="0">#REF!</definedName>
    <definedName name="___________________TR5">#REF!</definedName>
    <definedName name="__________________BOR1" localSheetId="1">#REF!</definedName>
    <definedName name="__________________BOR1" localSheetId="0">#REF!</definedName>
    <definedName name="__________________BOR1">#REF!</definedName>
    <definedName name="__________________Ele200502" localSheetId="1">#REF!</definedName>
    <definedName name="__________________Ele200502" localSheetId="0">#REF!</definedName>
    <definedName name="__________________Ele200502">#REF!</definedName>
    <definedName name="__________________Ele200609" localSheetId="1">#REF!</definedName>
    <definedName name="__________________Ele200609" localSheetId="0">#REF!</definedName>
    <definedName name="__________________Ele200609">#REF!</definedName>
    <definedName name="__________________pv2" localSheetId="1">#REF!</definedName>
    <definedName name="__________________pv2" localSheetId="0">#REF!</definedName>
    <definedName name="__________________pv2">#REF!</definedName>
    <definedName name="__________________pv3" localSheetId="1">#REF!</definedName>
    <definedName name="__________________pv3" localSheetId="0">#REF!</definedName>
    <definedName name="__________________pv3">#REF!</definedName>
    <definedName name="__________________Ser200506" localSheetId="1">#REF!</definedName>
    <definedName name="__________________Ser200506" localSheetId="0">#REF!</definedName>
    <definedName name="__________________Ser200506">#REF!</definedName>
    <definedName name="__________________Ser200705" localSheetId="1">#REF!</definedName>
    <definedName name="__________________Ser200705" localSheetId="0">#REF!</definedName>
    <definedName name="__________________Ser200705">#REF!</definedName>
    <definedName name="__________________Ser200712" localSheetId="1">#REF!</definedName>
    <definedName name="__________________Ser200712" localSheetId="0">#REF!</definedName>
    <definedName name="__________________Ser200712">#REF!</definedName>
    <definedName name="__________________Ser201104" localSheetId="1">#REF!</definedName>
    <definedName name="__________________Ser201104" localSheetId="0">#REF!</definedName>
    <definedName name="__________________Ser201104">#REF!</definedName>
    <definedName name="__________________TR2" localSheetId="1">#REF!</definedName>
    <definedName name="__________________TR2" localSheetId="0">#REF!</definedName>
    <definedName name="__________________TR2">#REF!</definedName>
    <definedName name="__________________TR5" localSheetId="1">#REF!</definedName>
    <definedName name="__________________TR5" localSheetId="0">#REF!</definedName>
    <definedName name="__________________TR5">#REF!</definedName>
    <definedName name="_________________Ele200502" localSheetId="1">#REF!</definedName>
    <definedName name="_________________Ele200502" localSheetId="0">#REF!</definedName>
    <definedName name="_________________Ele200502">#REF!</definedName>
    <definedName name="_________________Ele200609" localSheetId="1">#REF!</definedName>
    <definedName name="_________________Ele200609" localSheetId="0">#REF!</definedName>
    <definedName name="_________________Ele200609">#REF!</definedName>
    <definedName name="_________________pv2" localSheetId="1">#REF!</definedName>
    <definedName name="_________________pv2" localSheetId="0">#REF!</definedName>
    <definedName name="_________________pv2">#REF!</definedName>
    <definedName name="_________________pv3" localSheetId="1">#REF!</definedName>
    <definedName name="_________________pv3" localSheetId="0">#REF!</definedName>
    <definedName name="_________________pv3">#REF!</definedName>
    <definedName name="_________________Ser200506" localSheetId="1">#REF!</definedName>
    <definedName name="_________________Ser200506" localSheetId="0">#REF!</definedName>
    <definedName name="_________________Ser200506">#REF!</definedName>
    <definedName name="_________________Ser200705" localSheetId="1">#REF!</definedName>
    <definedName name="_________________Ser200705" localSheetId="0">#REF!</definedName>
    <definedName name="_________________Ser200705">#REF!</definedName>
    <definedName name="_________________Ser200712" localSheetId="1">#REF!</definedName>
    <definedName name="_________________Ser200712" localSheetId="0">#REF!</definedName>
    <definedName name="_________________Ser200712">#REF!</definedName>
    <definedName name="_________________Ser201104" localSheetId="1">#REF!</definedName>
    <definedName name="_________________Ser201104" localSheetId="0">#REF!</definedName>
    <definedName name="_________________Ser201104">#REF!</definedName>
    <definedName name="_________________TR2" localSheetId="1">#REF!</definedName>
    <definedName name="_________________TR2" localSheetId="0">#REF!</definedName>
    <definedName name="_________________TR2">#REF!</definedName>
    <definedName name="_________________TR5" localSheetId="1">#REF!</definedName>
    <definedName name="_________________TR5" localSheetId="0">#REF!</definedName>
    <definedName name="_________________TR5">#REF!</definedName>
    <definedName name="________________Ele200502" localSheetId="1">#REF!</definedName>
    <definedName name="________________Ele200502" localSheetId="0">#REF!</definedName>
    <definedName name="________________Ele200502">#REF!</definedName>
    <definedName name="________________Ele200609" localSheetId="1">#REF!</definedName>
    <definedName name="________________Ele200609" localSheetId="0">#REF!</definedName>
    <definedName name="________________Ele200609">#REF!</definedName>
    <definedName name="________________pv2" localSheetId="1">#REF!</definedName>
    <definedName name="________________pv2" localSheetId="0">#REF!</definedName>
    <definedName name="________________pv2">#REF!</definedName>
    <definedName name="________________pv3" localSheetId="1">#REF!</definedName>
    <definedName name="________________pv3" localSheetId="0">#REF!</definedName>
    <definedName name="________________pv3">#REF!</definedName>
    <definedName name="________________Ser200506" localSheetId="1">#REF!</definedName>
    <definedName name="________________Ser200506" localSheetId="0">#REF!</definedName>
    <definedName name="________________Ser200506">#REF!</definedName>
    <definedName name="________________Ser200705" localSheetId="1">#REF!</definedName>
    <definedName name="________________Ser200705" localSheetId="0">#REF!</definedName>
    <definedName name="________________Ser200705">#REF!</definedName>
    <definedName name="________________Ser200712" localSheetId="1">#REF!</definedName>
    <definedName name="________________Ser200712" localSheetId="0">#REF!</definedName>
    <definedName name="________________Ser200712">#REF!</definedName>
    <definedName name="________________Ser201104" localSheetId="1">#REF!</definedName>
    <definedName name="________________Ser201104" localSheetId="0">#REF!</definedName>
    <definedName name="________________Ser201104">#REF!</definedName>
    <definedName name="________________TR2" localSheetId="1">#REF!</definedName>
    <definedName name="________________TR2" localSheetId="0">#REF!</definedName>
    <definedName name="________________TR2">#REF!</definedName>
    <definedName name="________________TR5" localSheetId="1">#REF!</definedName>
    <definedName name="________________TR5" localSheetId="0">#REF!</definedName>
    <definedName name="________________TR5">#REF!</definedName>
    <definedName name="_______________Ele200502" localSheetId="1">#REF!</definedName>
    <definedName name="_______________Ele200502" localSheetId="0">#REF!</definedName>
    <definedName name="_______________Ele200502">#REF!</definedName>
    <definedName name="_______________Ele200609" localSheetId="1">#REF!</definedName>
    <definedName name="_______________Ele200609" localSheetId="0">#REF!</definedName>
    <definedName name="_______________Ele200609">#REF!</definedName>
    <definedName name="_______________pv2" localSheetId="1">#REF!</definedName>
    <definedName name="_______________pv2" localSheetId="0">#REF!</definedName>
    <definedName name="_______________pv2">#REF!</definedName>
    <definedName name="_______________pv3" localSheetId="1">#REF!</definedName>
    <definedName name="_______________pv3" localSheetId="0">#REF!</definedName>
    <definedName name="_______________pv3">#REF!</definedName>
    <definedName name="_______________REV5" localSheetId="1">#REF!</definedName>
    <definedName name="_______________REV5" localSheetId="0">#REF!</definedName>
    <definedName name="_______________REV5">#REF!</definedName>
    <definedName name="_______________Ser200506" localSheetId="1">#REF!</definedName>
    <definedName name="_______________Ser200506" localSheetId="0">#REF!</definedName>
    <definedName name="_______________Ser200506">#REF!</definedName>
    <definedName name="_______________Ser200705" localSheetId="1">#REF!</definedName>
    <definedName name="_______________Ser200705" localSheetId="0">#REF!</definedName>
    <definedName name="_______________Ser200705">#REF!</definedName>
    <definedName name="_______________Ser200712" localSheetId="1">#REF!</definedName>
    <definedName name="_______________Ser200712" localSheetId="0">#REF!</definedName>
    <definedName name="_______________Ser200712">#REF!</definedName>
    <definedName name="_______________Ser201104" localSheetId="1">#REF!</definedName>
    <definedName name="_______________Ser201104" localSheetId="0">#REF!</definedName>
    <definedName name="_______________Ser201104">#REF!</definedName>
    <definedName name="_______________TR2" localSheetId="1">#REF!</definedName>
    <definedName name="_______________TR2" localSheetId="0">#REF!</definedName>
    <definedName name="_______________TR2">#REF!</definedName>
    <definedName name="_______________TR5" localSheetId="1">#REF!</definedName>
    <definedName name="_______________TR5" localSheetId="0">#REF!</definedName>
    <definedName name="_______________TR5">#REF!</definedName>
    <definedName name="______________BOR1" localSheetId="1">#REF!</definedName>
    <definedName name="______________BOR1" localSheetId="0">#REF!</definedName>
    <definedName name="______________BOR1">#REF!</definedName>
    <definedName name="______________Ele200502" localSheetId="1">#REF!</definedName>
    <definedName name="______________Ele200502" localSheetId="0">#REF!</definedName>
    <definedName name="______________Ele200502">#REF!</definedName>
    <definedName name="______________Ele200609" localSheetId="1">#REF!</definedName>
    <definedName name="______________Ele200609" localSheetId="0">#REF!</definedName>
    <definedName name="______________Ele200609">#REF!</definedName>
    <definedName name="______________pv2" localSheetId="1">#REF!</definedName>
    <definedName name="______________pv2" localSheetId="0">#REF!</definedName>
    <definedName name="______________pv2">#REF!</definedName>
    <definedName name="______________pv3" localSheetId="1">#REF!</definedName>
    <definedName name="______________pv3" localSheetId="0">#REF!</definedName>
    <definedName name="______________pv3">#REF!</definedName>
    <definedName name="______________REV5" localSheetId="1">#REF!</definedName>
    <definedName name="______________REV5" localSheetId="0">#REF!</definedName>
    <definedName name="______________REV5">#REF!</definedName>
    <definedName name="______________Ser200506" localSheetId="1">#REF!</definedName>
    <definedName name="______________Ser200506" localSheetId="0">#REF!</definedName>
    <definedName name="______________Ser200506">#REF!</definedName>
    <definedName name="______________Ser200705" localSheetId="1">#REF!</definedName>
    <definedName name="______________Ser200705" localSheetId="0">#REF!</definedName>
    <definedName name="______________Ser200705">#REF!</definedName>
    <definedName name="______________Ser200712" localSheetId="1">#REF!</definedName>
    <definedName name="______________Ser200712" localSheetId="0">#REF!</definedName>
    <definedName name="______________Ser200712">#REF!</definedName>
    <definedName name="______________Ser201104" localSheetId="1">#REF!</definedName>
    <definedName name="______________Ser201104" localSheetId="0">#REF!</definedName>
    <definedName name="______________Ser201104">#REF!</definedName>
    <definedName name="______________TR2" localSheetId="1">#REF!</definedName>
    <definedName name="______________TR2" localSheetId="0">#REF!</definedName>
    <definedName name="______________TR2">#REF!</definedName>
    <definedName name="______________TR5" localSheetId="1">#REF!</definedName>
    <definedName name="______________TR5" localSheetId="0">#REF!</definedName>
    <definedName name="______________TR5">#REF!</definedName>
    <definedName name="_____________BOR1" localSheetId="1">#REF!</definedName>
    <definedName name="_____________BOR1" localSheetId="0">#REF!</definedName>
    <definedName name="_____________BOR1">#REF!</definedName>
    <definedName name="_____________Ele200502" localSheetId="1">#REF!</definedName>
    <definedName name="_____________Ele200502" localSheetId="0">#REF!</definedName>
    <definedName name="_____________Ele200502">#REF!</definedName>
    <definedName name="_____________Ele200609" localSheetId="1">#REF!</definedName>
    <definedName name="_____________Ele200609" localSheetId="0">#REF!</definedName>
    <definedName name="_____________Ele200609">#REF!</definedName>
    <definedName name="_____________pv2" localSheetId="1">#REF!</definedName>
    <definedName name="_____________pv2" localSheetId="0">#REF!</definedName>
    <definedName name="_____________pv2">#REF!</definedName>
    <definedName name="_____________pv3" localSheetId="1">#REF!</definedName>
    <definedName name="_____________pv3" localSheetId="0">#REF!</definedName>
    <definedName name="_____________pv3">#REF!</definedName>
    <definedName name="_____________REV5" localSheetId="1">#REF!</definedName>
    <definedName name="_____________REV5" localSheetId="0">#REF!</definedName>
    <definedName name="_____________REV5">#REF!</definedName>
    <definedName name="_____________Ser200506" localSheetId="1">#REF!</definedName>
    <definedName name="_____________Ser200506" localSheetId="0">#REF!</definedName>
    <definedName name="_____________Ser200506">#REF!</definedName>
    <definedName name="_____________Ser200705" localSheetId="1">#REF!</definedName>
    <definedName name="_____________Ser200705" localSheetId="0">#REF!</definedName>
    <definedName name="_____________Ser200705">#REF!</definedName>
    <definedName name="_____________Ser200712" localSheetId="1">#REF!</definedName>
    <definedName name="_____________Ser200712" localSheetId="0">#REF!</definedName>
    <definedName name="_____________Ser200712">#REF!</definedName>
    <definedName name="_____________Ser201104" localSheetId="1">#REF!</definedName>
    <definedName name="_____________Ser201104" localSheetId="0">#REF!</definedName>
    <definedName name="_____________Ser201104">#REF!</definedName>
    <definedName name="_____________TR2" localSheetId="1">#REF!</definedName>
    <definedName name="_____________TR2" localSheetId="0">#REF!</definedName>
    <definedName name="_____________TR2">#REF!</definedName>
    <definedName name="_____________TR5" localSheetId="1">#REF!</definedName>
    <definedName name="_____________TR5" localSheetId="0">#REF!</definedName>
    <definedName name="_____________TR5">#REF!</definedName>
    <definedName name="____________abc2" localSheetId="1">#REF!</definedName>
    <definedName name="____________abc2" localSheetId="0">#REF!</definedName>
    <definedName name="____________abc2">#REF!</definedName>
    <definedName name="____________BOR1" localSheetId="1">#REF!</definedName>
    <definedName name="____________BOR1" localSheetId="0">#REF!</definedName>
    <definedName name="____________BOR1">#REF!</definedName>
    <definedName name="____________Ele200502" localSheetId="1">#REF!</definedName>
    <definedName name="____________Ele200502" localSheetId="0">#REF!</definedName>
    <definedName name="____________Ele200502">#REF!</definedName>
    <definedName name="____________Ele200609" localSheetId="1">#REF!</definedName>
    <definedName name="____________Ele200609" localSheetId="0">#REF!</definedName>
    <definedName name="____________Ele200609">#REF!</definedName>
    <definedName name="____________pv2" localSheetId="1">#REF!</definedName>
    <definedName name="____________pv2" localSheetId="0">#REF!</definedName>
    <definedName name="____________pv2">#REF!</definedName>
    <definedName name="____________pv3" localSheetId="1">#REF!</definedName>
    <definedName name="____________pv3" localSheetId="0">#REF!</definedName>
    <definedName name="____________pv3">#REF!</definedName>
    <definedName name="____________REV5" localSheetId="1">#REF!</definedName>
    <definedName name="____________REV5" localSheetId="0">#REF!</definedName>
    <definedName name="____________REV5">#REF!</definedName>
    <definedName name="____________Ser200506" localSheetId="1">#REF!</definedName>
    <definedName name="____________Ser200506" localSheetId="0">#REF!</definedName>
    <definedName name="____________Ser200506">#REF!</definedName>
    <definedName name="____________Ser200705" localSheetId="1">#REF!</definedName>
    <definedName name="____________Ser200705" localSheetId="0">#REF!</definedName>
    <definedName name="____________Ser200705">#REF!</definedName>
    <definedName name="____________Ser200712" localSheetId="1">#REF!</definedName>
    <definedName name="____________Ser200712" localSheetId="0">#REF!</definedName>
    <definedName name="____________Ser200712">#REF!</definedName>
    <definedName name="____________Ser201104" localSheetId="1">#REF!</definedName>
    <definedName name="____________Ser201104" localSheetId="0">#REF!</definedName>
    <definedName name="____________Ser201104">#REF!</definedName>
    <definedName name="____________TR2" localSheetId="1">#REF!</definedName>
    <definedName name="____________TR2" localSheetId="0">#REF!</definedName>
    <definedName name="____________TR2">#REF!</definedName>
    <definedName name="____________TR5" localSheetId="1">#REF!</definedName>
    <definedName name="____________TR5" localSheetId="0">#REF!</definedName>
    <definedName name="____________TR5">#REF!</definedName>
    <definedName name="___________abc2" localSheetId="1">#REF!</definedName>
    <definedName name="___________abc2" localSheetId="0">#REF!</definedName>
    <definedName name="___________abc2">#REF!</definedName>
    <definedName name="___________BOR1" localSheetId="1">#REF!</definedName>
    <definedName name="___________BOR1" localSheetId="0">#REF!</definedName>
    <definedName name="___________BOR1">#REF!</definedName>
    <definedName name="___________Ele200502" localSheetId="1">#REF!</definedName>
    <definedName name="___________Ele200502" localSheetId="0">#REF!</definedName>
    <definedName name="___________Ele200502">#REF!</definedName>
    <definedName name="___________Ele200609" localSheetId="1">#REF!</definedName>
    <definedName name="___________Ele200609" localSheetId="0">#REF!</definedName>
    <definedName name="___________Ele200609">#REF!</definedName>
    <definedName name="___________pv2" localSheetId="1">#REF!</definedName>
    <definedName name="___________pv2" localSheetId="0">#REF!</definedName>
    <definedName name="___________pv2">#REF!</definedName>
    <definedName name="___________pv3" localSheetId="1">#REF!</definedName>
    <definedName name="___________pv3" localSheetId="0">#REF!</definedName>
    <definedName name="___________pv3">#REF!</definedName>
    <definedName name="___________REV5" localSheetId="1">#REF!</definedName>
    <definedName name="___________REV5" localSheetId="0">#REF!</definedName>
    <definedName name="___________REV5">#REF!</definedName>
    <definedName name="___________Ser200506" localSheetId="1">#REF!</definedName>
    <definedName name="___________Ser200506" localSheetId="0">#REF!</definedName>
    <definedName name="___________Ser200506">#REF!</definedName>
    <definedName name="___________Ser200705" localSheetId="1">#REF!</definedName>
    <definedName name="___________Ser200705" localSheetId="0">#REF!</definedName>
    <definedName name="___________Ser200705">#REF!</definedName>
    <definedName name="___________Ser200712" localSheetId="1">#REF!</definedName>
    <definedName name="___________Ser200712" localSheetId="0">#REF!</definedName>
    <definedName name="___________Ser200712">#REF!</definedName>
    <definedName name="___________Ser201104" localSheetId="1">#REF!</definedName>
    <definedName name="___________Ser201104" localSheetId="0">#REF!</definedName>
    <definedName name="___________Ser201104">#REF!</definedName>
    <definedName name="___________TR2" localSheetId="1">#REF!</definedName>
    <definedName name="___________TR2" localSheetId="0">#REF!</definedName>
    <definedName name="___________TR2">#REF!</definedName>
    <definedName name="___________TR5" localSheetId="1">#REF!</definedName>
    <definedName name="___________TR5" localSheetId="0">#REF!</definedName>
    <definedName name="___________TR5">#REF!</definedName>
    <definedName name="__________abc2" localSheetId="1">#REF!</definedName>
    <definedName name="__________abc2" localSheetId="0">#REF!</definedName>
    <definedName name="__________abc2">#REF!</definedName>
    <definedName name="__________BOR1" localSheetId="1">#REF!</definedName>
    <definedName name="__________BOR1" localSheetId="0">#REF!</definedName>
    <definedName name="__________BOR1">#REF!</definedName>
    <definedName name="__________Ele200502" localSheetId="1">#REF!</definedName>
    <definedName name="__________Ele200502" localSheetId="0">#REF!</definedName>
    <definedName name="__________Ele200502">#REF!</definedName>
    <definedName name="__________Ele200609" localSheetId="1">#REF!</definedName>
    <definedName name="__________Ele200609" localSheetId="0">#REF!</definedName>
    <definedName name="__________Ele200609">#REF!</definedName>
    <definedName name="__________pv2" localSheetId="1">#REF!</definedName>
    <definedName name="__________pv2" localSheetId="0">#REF!</definedName>
    <definedName name="__________pv2">#REF!</definedName>
    <definedName name="__________pv3" localSheetId="1">#REF!</definedName>
    <definedName name="__________pv3" localSheetId="0">#REF!</definedName>
    <definedName name="__________pv3">#REF!</definedName>
    <definedName name="__________REV5" localSheetId="1">#REF!</definedName>
    <definedName name="__________REV5" localSheetId="0">#REF!</definedName>
    <definedName name="__________REV5">#REF!</definedName>
    <definedName name="__________Ser200506" localSheetId="1">#REF!</definedName>
    <definedName name="__________Ser200506" localSheetId="0">#REF!</definedName>
    <definedName name="__________Ser200506">#REF!</definedName>
    <definedName name="__________Ser200705" localSheetId="1">#REF!</definedName>
    <definedName name="__________Ser200705" localSheetId="0">#REF!</definedName>
    <definedName name="__________Ser200705">#REF!</definedName>
    <definedName name="__________Ser200712" localSheetId="1">#REF!</definedName>
    <definedName name="__________Ser200712" localSheetId="0">#REF!</definedName>
    <definedName name="__________Ser200712">#REF!</definedName>
    <definedName name="__________Ser201104" localSheetId="1">#REF!</definedName>
    <definedName name="__________Ser201104" localSheetId="0">#REF!</definedName>
    <definedName name="__________Ser201104">#REF!</definedName>
    <definedName name="__________TR2" localSheetId="1">#REF!</definedName>
    <definedName name="__________TR2" localSheetId="0">#REF!</definedName>
    <definedName name="__________TR2">#REF!</definedName>
    <definedName name="__________TR5" localSheetId="1">#REF!</definedName>
    <definedName name="__________TR5" localSheetId="0">#REF!</definedName>
    <definedName name="__________TR5">#REF!</definedName>
    <definedName name="_________abc2" localSheetId="1">#REF!</definedName>
    <definedName name="_________abc2" localSheetId="0">#REF!</definedName>
    <definedName name="_________abc2">#REF!</definedName>
    <definedName name="_________BOR1" localSheetId="1">#REF!</definedName>
    <definedName name="_________BOR1" localSheetId="0">#REF!</definedName>
    <definedName name="_________BOR1">#REF!</definedName>
    <definedName name="_________Ele200502" localSheetId="1">#REF!</definedName>
    <definedName name="_________Ele200502" localSheetId="0">#REF!</definedName>
    <definedName name="_________Ele200502">#REF!</definedName>
    <definedName name="_________Ele200609" localSheetId="1">#REF!</definedName>
    <definedName name="_________Ele200609" localSheetId="0">#REF!</definedName>
    <definedName name="_________Ele200609">#REF!</definedName>
    <definedName name="_________pv2" localSheetId="1">#REF!</definedName>
    <definedName name="_________pv2" localSheetId="0">#REF!</definedName>
    <definedName name="_________pv2">#REF!</definedName>
    <definedName name="_________pv3" localSheetId="1">#REF!</definedName>
    <definedName name="_________pv3" localSheetId="0">#REF!</definedName>
    <definedName name="_________pv3">#REF!</definedName>
    <definedName name="_________REV5" localSheetId="1">#REF!</definedName>
    <definedName name="_________REV5" localSheetId="0">#REF!</definedName>
    <definedName name="_________REV5">#REF!</definedName>
    <definedName name="_________Ser200506" localSheetId="1">#REF!</definedName>
    <definedName name="_________Ser200506" localSheetId="0">#REF!</definedName>
    <definedName name="_________Ser200506">#REF!</definedName>
    <definedName name="_________Ser200705" localSheetId="1">#REF!</definedName>
    <definedName name="_________Ser200705" localSheetId="0">#REF!</definedName>
    <definedName name="_________Ser200705">#REF!</definedName>
    <definedName name="_________Ser200712" localSheetId="1">#REF!</definedName>
    <definedName name="_________Ser200712" localSheetId="0">#REF!</definedName>
    <definedName name="_________Ser200712">#REF!</definedName>
    <definedName name="_________Ser201104" localSheetId="1">#REF!</definedName>
    <definedName name="_________Ser201104" localSheetId="0">#REF!</definedName>
    <definedName name="_________Ser201104">#REF!</definedName>
    <definedName name="_________TR2" localSheetId="1">#REF!</definedName>
    <definedName name="_________TR2" localSheetId="0">#REF!</definedName>
    <definedName name="_________TR2">#REF!</definedName>
    <definedName name="_________TR5" localSheetId="1">#REF!</definedName>
    <definedName name="_________TR5" localSheetId="0">#REF!</definedName>
    <definedName name="_________TR5">#REF!</definedName>
    <definedName name="________abc2" localSheetId="1">#REF!</definedName>
    <definedName name="________abc2" localSheetId="0">#REF!</definedName>
    <definedName name="________abc2">#REF!</definedName>
    <definedName name="________BOR1" localSheetId="1">#REF!</definedName>
    <definedName name="________BOR1" localSheetId="0">#REF!</definedName>
    <definedName name="________BOR1">#REF!</definedName>
    <definedName name="________Ele200502" localSheetId="1">#REF!</definedName>
    <definedName name="________Ele200502" localSheetId="0">#REF!</definedName>
    <definedName name="________Ele200502">#REF!</definedName>
    <definedName name="________Ele200609" localSheetId="1">#REF!</definedName>
    <definedName name="________Ele200609" localSheetId="0">#REF!</definedName>
    <definedName name="________Ele200609">#REF!</definedName>
    <definedName name="________NIL1" localSheetId="1">#REF!</definedName>
    <definedName name="________NIL1" localSheetId="0">#REF!</definedName>
    <definedName name="________NIL1">#REF!</definedName>
    <definedName name="________pv2" localSheetId="1">#REF!</definedName>
    <definedName name="________pv2" localSheetId="0">#REF!</definedName>
    <definedName name="________pv2">#REF!</definedName>
    <definedName name="________pv3" localSheetId="1">#REF!</definedName>
    <definedName name="________pv3" localSheetId="0">#REF!</definedName>
    <definedName name="________pv3">#REF!</definedName>
    <definedName name="________REV5" localSheetId="1">#REF!</definedName>
    <definedName name="________REV5" localSheetId="0">#REF!</definedName>
    <definedName name="________REV5">#REF!</definedName>
    <definedName name="________Ser200506" localSheetId="1">#REF!</definedName>
    <definedName name="________Ser200506" localSheetId="0">#REF!</definedName>
    <definedName name="________Ser200506">#REF!</definedName>
    <definedName name="________Ser200705" localSheetId="1">#REF!</definedName>
    <definedName name="________Ser200705" localSheetId="0">#REF!</definedName>
    <definedName name="________Ser200705">#REF!</definedName>
    <definedName name="________Ser200712" localSheetId="1">#REF!</definedName>
    <definedName name="________Ser200712" localSheetId="0">#REF!</definedName>
    <definedName name="________Ser200712">#REF!</definedName>
    <definedName name="________Ser201104" localSheetId="1">#REF!</definedName>
    <definedName name="________Ser201104" localSheetId="0">#REF!</definedName>
    <definedName name="________Ser201104">#REF!</definedName>
    <definedName name="________TR2" localSheetId="1">#REF!</definedName>
    <definedName name="________TR2" localSheetId="0">#REF!</definedName>
    <definedName name="________TR2">#REF!</definedName>
    <definedName name="________TR5" localSheetId="1">#REF!</definedName>
    <definedName name="________TR5" localSheetId="0">#REF!</definedName>
    <definedName name="________TR5">#REF!</definedName>
    <definedName name="_______abc2" localSheetId="1">#REF!</definedName>
    <definedName name="_______abc2" localSheetId="0">#REF!</definedName>
    <definedName name="_______abc2">#REF!</definedName>
    <definedName name="_______BOR1" localSheetId="1">#REF!</definedName>
    <definedName name="_______BOR1" localSheetId="0">#REF!</definedName>
    <definedName name="_______BOR1">#REF!</definedName>
    <definedName name="_______Ele200502" localSheetId="1">#REF!</definedName>
    <definedName name="_______Ele200502" localSheetId="0">#REF!</definedName>
    <definedName name="_______Ele200502">#REF!</definedName>
    <definedName name="_______Ele200609" localSheetId="1">#REF!</definedName>
    <definedName name="_______Ele200609" localSheetId="0">#REF!</definedName>
    <definedName name="_______Ele200609">#REF!</definedName>
    <definedName name="_______NIL1" localSheetId="1">#REF!</definedName>
    <definedName name="_______NIL1" localSheetId="0">#REF!</definedName>
    <definedName name="_______NIL1">#REF!</definedName>
    <definedName name="_______pv2" localSheetId="1">#REF!</definedName>
    <definedName name="_______pv2" localSheetId="0">#REF!</definedName>
    <definedName name="_______pv2">#REF!</definedName>
    <definedName name="_______pv3" localSheetId="1">#REF!</definedName>
    <definedName name="_______pv3" localSheetId="0">#REF!</definedName>
    <definedName name="_______pv3">#REF!</definedName>
    <definedName name="_______REV5" localSheetId="1">#REF!</definedName>
    <definedName name="_______REV5" localSheetId="0">#REF!</definedName>
    <definedName name="_______REV5">#REF!</definedName>
    <definedName name="_______Ser200506" localSheetId="1">#REF!</definedName>
    <definedName name="_______Ser200506" localSheetId="0">#REF!</definedName>
    <definedName name="_______Ser200506">#REF!</definedName>
    <definedName name="_______Ser200705" localSheetId="1">#REF!</definedName>
    <definedName name="_______Ser200705" localSheetId="0">#REF!</definedName>
    <definedName name="_______Ser200705">#REF!</definedName>
    <definedName name="_______Ser200712" localSheetId="1">#REF!</definedName>
    <definedName name="_______Ser200712" localSheetId="0">#REF!</definedName>
    <definedName name="_______Ser200712">#REF!</definedName>
    <definedName name="_______Ser201104" localSheetId="1">#REF!</definedName>
    <definedName name="_______Ser201104" localSheetId="0">#REF!</definedName>
    <definedName name="_______Ser201104">#REF!</definedName>
    <definedName name="_______TR2" localSheetId="1">#REF!</definedName>
    <definedName name="_______TR2" localSheetId="0">#REF!</definedName>
    <definedName name="_______TR2">#REF!</definedName>
    <definedName name="_______TR5" localSheetId="1">#REF!</definedName>
    <definedName name="_______TR5" localSheetId="0">#REF!</definedName>
    <definedName name="_______TR5">#REF!</definedName>
    <definedName name="______abc2" localSheetId="1">#REF!</definedName>
    <definedName name="______abc2" localSheetId="0">#REF!</definedName>
    <definedName name="______abc2">#REF!</definedName>
    <definedName name="______BOR1" localSheetId="1">#REF!</definedName>
    <definedName name="______BOR1" localSheetId="0">#REF!</definedName>
    <definedName name="______BOR1">#REF!</definedName>
    <definedName name="______Ele200502" localSheetId="1">#REF!</definedName>
    <definedName name="______Ele200502" localSheetId="0">#REF!</definedName>
    <definedName name="______Ele200502">#REF!</definedName>
    <definedName name="______Ele200609" localSheetId="1">#REF!</definedName>
    <definedName name="______Ele200609" localSheetId="0">#REF!</definedName>
    <definedName name="______Ele200609">#REF!</definedName>
    <definedName name="______NIL1" localSheetId="1">#REF!</definedName>
    <definedName name="______NIL1" localSheetId="0">#REF!</definedName>
    <definedName name="______NIL1">#REF!</definedName>
    <definedName name="______pv2" localSheetId="1">#REF!</definedName>
    <definedName name="______pv2" localSheetId="0">#REF!</definedName>
    <definedName name="______pv2">#REF!</definedName>
    <definedName name="______pv3" localSheetId="1">#REF!</definedName>
    <definedName name="______pv3" localSheetId="0">#REF!</definedName>
    <definedName name="______pv3">#REF!</definedName>
    <definedName name="______REV5" localSheetId="1">#REF!</definedName>
    <definedName name="______REV5" localSheetId="0">#REF!</definedName>
    <definedName name="______REV5">#REF!</definedName>
    <definedName name="______Ser200506" localSheetId="1">#REF!</definedName>
    <definedName name="______Ser200506" localSheetId="0">#REF!</definedName>
    <definedName name="______Ser200506">#REF!</definedName>
    <definedName name="______Ser200705" localSheetId="1">#REF!</definedName>
    <definedName name="______Ser200705" localSheetId="0">#REF!</definedName>
    <definedName name="______Ser200705">#REF!</definedName>
    <definedName name="______Ser200712" localSheetId="1">#REF!</definedName>
    <definedName name="______Ser200712" localSheetId="0">#REF!</definedName>
    <definedName name="______Ser200712">#REF!</definedName>
    <definedName name="______Ser201104" localSheetId="1">#REF!</definedName>
    <definedName name="______Ser201104" localSheetId="0">#REF!</definedName>
    <definedName name="______Ser201104">#REF!</definedName>
    <definedName name="______TR2" localSheetId="1">#REF!</definedName>
    <definedName name="______TR2" localSheetId="0">#REF!</definedName>
    <definedName name="______TR2">#REF!</definedName>
    <definedName name="______TR5" localSheetId="1">#REF!</definedName>
    <definedName name="______TR5" localSheetId="0">#REF!</definedName>
    <definedName name="______TR5">#REF!</definedName>
    <definedName name="_____abc2" localSheetId="1">#REF!</definedName>
    <definedName name="_____abc2" localSheetId="0">#REF!</definedName>
    <definedName name="_____abc2">#REF!</definedName>
    <definedName name="_____BOR1" localSheetId="1">#REF!</definedName>
    <definedName name="_____BOR1" localSheetId="0">#REF!</definedName>
    <definedName name="_____BOR1">#REF!</definedName>
    <definedName name="_____Ele200502" localSheetId="1">#REF!</definedName>
    <definedName name="_____Ele200502" localSheetId="0">#REF!</definedName>
    <definedName name="_____Ele200502">#REF!</definedName>
    <definedName name="_____Ele200609" localSheetId="1">#REF!</definedName>
    <definedName name="_____Ele200609" localSheetId="0">#REF!</definedName>
    <definedName name="_____Ele200609">#REF!</definedName>
    <definedName name="_____pv2" localSheetId="1">#REF!</definedName>
    <definedName name="_____pv2" localSheetId="0">#REF!</definedName>
    <definedName name="_____pv2">#REF!</definedName>
    <definedName name="_____pv3" localSheetId="1">#REF!</definedName>
    <definedName name="_____pv3" localSheetId="0">#REF!</definedName>
    <definedName name="_____pv3">#REF!</definedName>
    <definedName name="_____REV5" localSheetId="1">#REF!</definedName>
    <definedName name="_____REV5" localSheetId="0">#REF!</definedName>
    <definedName name="_____REV5">#REF!</definedName>
    <definedName name="_____Ser200506" localSheetId="1">#REF!</definedName>
    <definedName name="_____Ser200506" localSheetId="0">#REF!</definedName>
    <definedName name="_____Ser200506">#REF!</definedName>
    <definedName name="_____Ser200705" localSheetId="1">#REF!</definedName>
    <definedName name="_____Ser200705" localSheetId="0">#REF!</definedName>
    <definedName name="_____Ser200705">#REF!</definedName>
    <definedName name="_____Ser200712" localSheetId="1">#REF!</definedName>
    <definedName name="_____Ser200712" localSheetId="0">#REF!</definedName>
    <definedName name="_____Ser200712">#REF!</definedName>
    <definedName name="_____Ser201104" localSheetId="1">#REF!</definedName>
    <definedName name="_____Ser201104" localSheetId="0">#REF!</definedName>
    <definedName name="_____Ser201104">#REF!</definedName>
    <definedName name="_____TR2" localSheetId="1">#REF!</definedName>
    <definedName name="_____TR2" localSheetId="0">#REF!</definedName>
    <definedName name="_____TR2">#REF!</definedName>
    <definedName name="_____TR5" localSheetId="1">#REF!</definedName>
    <definedName name="_____TR5" localSheetId="0">#REF!</definedName>
    <definedName name="_____TR5">#REF!</definedName>
    <definedName name="____abc2" localSheetId="1">#REF!</definedName>
    <definedName name="____abc2" localSheetId="0">#REF!</definedName>
    <definedName name="____abc2">#REF!</definedName>
    <definedName name="____BOR1" localSheetId="1">#REF!</definedName>
    <definedName name="____BOR1" localSheetId="0">#REF!</definedName>
    <definedName name="____BOR1">#REF!</definedName>
    <definedName name="____Ele200502" localSheetId="1">#REF!</definedName>
    <definedName name="____Ele200502" localSheetId="0">#REF!</definedName>
    <definedName name="____Ele200502">#REF!</definedName>
    <definedName name="____Ele200609" localSheetId="1">#REF!</definedName>
    <definedName name="____Ele200609" localSheetId="0">#REF!</definedName>
    <definedName name="____Ele200609">#REF!</definedName>
    <definedName name="____NIL1" localSheetId="1">#REF!</definedName>
    <definedName name="____NIL1" localSheetId="0">#REF!</definedName>
    <definedName name="____NIL1">#REF!</definedName>
    <definedName name="____pv2" localSheetId="1">#REF!</definedName>
    <definedName name="____pv2" localSheetId="0">#REF!</definedName>
    <definedName name="____pv2">#REF!</definedName>
    <definedName name="____pv3" localSheetId="1">#REF!</definedName>
    <definedName name="____pv3" localSheetId="0">#REF!</definedName>
    <definedName name="____pv3">#REF!</definedName>
    <definedName name="____REV5" localSheetId="1">#REF!</definedName>
    <definedName name="____REV5" localSheetId="0">#REF!</definedName>
    <definedName name="____REV5">#REF!</definedName>
    <definedName name="____Ser200506" localSheetId="1">#REF!</definedName>
    <definedName name="____Ser200506" localSheetId="0">#REF!</definedName>
    <definedName name="____Ser200506">#REF!</definedName>
    <definedName name="____Ser200705" localSheetId="1">#REF!</definedName>
    <definedName name="____Ser200705" localSheetId="0">#REF!</definedName>
    <definedName name="____Ser200705">#REF!</definedName>
    <definedName name="____Ser200712" localSheetId="1">#REF!</definedName>
    <definedName name="____Ser200712" localSheetId="0">#REF!</definedName>
    <definedName name="____Ser200712">#REF!</definedName>
    <definedName name="____Ser201104" localSheetId="1">#REF!</definedName>
    <definedName name="____Ser201104" localSheetId="0">#REF!</definedName>
    <definedName name="____Ser201104">#REF!</definedName>
    <definedName name="____TR2" localSheetId="1">#REF!</definedName>
    <definedName name="____TR2" localSheetId="0">#REF!</definedName>
    <definedName name="____TR2">#REF!</definedName>
    <definedName name="____TR5" localSheetId="1">#REF!</definedName>
    <definedName name="____TR5" localSheetId="0">#REF!</definedName>
    <definedName name="____TR5">#REF!</definedName>
    <definedName name="___abc2" localSheetId="1">#REF!</definedName>
    <definedName name="___abc2" localSheetId="0">#REF!</definedName>
    <definedName name="___abc2">#REF!</definedName>
    <definedName name="___BOR1" localSheetId="1">#REF!</definedName>
    <definedName name="___BOR1" localSheetId="0">#REF!</definedName>
    <definedName name="___BOR1">#REF!</definedName>
    <definedName name="___Ele200502" localSheetId="1">#REF!</definedName>
    <definedName name="___Ele200502" localSheetId="0">#REF!</definedName>
    <definedName name="___Ele200502">#REF!</definedName>
    <definedName name="___Ele200609" localSheetId="1">#REF!</definedName>
    <definedName name="___Ele200609" localSheetId="0">#REF!</definedName>
    <definedName name="___Ele200609">#REF!</definedName>
    <definedName name="___NIL1" localSheetId="1">#REF!</definedName>
    <definedName name="___NIL1" localSheetId="0">#REF!</definedName>
    <definedName name="___NIL1">#REF!</definedName>
    <definedName name="___pv2" localSheetId="1">#REF!</definedName>
    <definedName name="___pv2" localSheetId="0">#REF!</definedName>
    <definedName name="___pv2">#REF!</definedName>
    <definedName name="___pv3" localSheetId="1">#REF!</definedName>
    <definedName name="___pv3" localSheetId="0">#REF!</definedName>
    <definedName name="___pv3">#REF!</definedName>
    <definedName name="___REV5" localSheetId="1">#REF!</definedName>
    <definedName name="___REV5" localSheetId="0">#REF!</definedName>
    <definedName name="___REV5">#REF!</definedName>
    <definedName name="___Ser200506" localSheetId="1">#REF!</definedName>
    <definedName name="___Ser200506" localSheetId="0">#REF!</definedName>
    <definedName name="___Ser200506">#REF!</definedName>
    <definedName name="___Ser200705" localSheetId="1">#REF!</definedName>
    <definedName name="___Ser200705" localSheetId="0">#REF!</definedName>
    <definedName name="___Ser200705">#REF!</definedName>
    <definedName name="___Ser200712" localSheetId="1">#REF!</definedName>
    <definedName name="___Ser200712" localSheetId="0">#REF!</definedName>
    <definedName name="___Ser200712">#REF!</definedName>
    <definedName name="___Ser201104" localSheetId="1">#REF!</definedName>
    <definedName name="___Ser201104" localSheetId="0">#REF!</definedName>
    <definedName name="___Ser201104">#REF!</definedName>
    <definedName name="___sub1" localSheetId="1">#REF!</definedName>
    <definedName name="___sub1" localSheetId="0">#REF!</definedName>
    <definedName name="___sub1">#REF!</definedName>
    <definedName name="___sub2" localSheetId="1">#REF!</definedName>
    <definedName name="___sub2" localSheetId="0">#REF!</definedName>
    <definedName name="___sub2">#REF!</definedName>
    <definedName name="___sub3" localSheetId="1">#REF!</definedName>
    <definedName name="___sub3" localSheetId="0">#REF!</definedName>
    <definedName name="___sub3">#REF!</definedName>
    <definedName name="___TR2" localSheetId="1">#REF!</definedName>
    <definedName name="___TR2" localSheetId="0">#REF!</definedName>
    <definedName name="___TR2">#REF!</definedName>
    <definedName name="___TR5" localSheetId="1">#REF!</definedName>
    <definedName name="___TR5" localSheetId="0">#REF!</definedName>
    <definedName name="___TR5">#REF!</definedName>
    <definedName name="__123Graph_A" localSheetId="1" hidden="1">#REF!</definedName>
    <definedName name="__123Graph_A" localSheetId="0" hidden="1">#REF!</definedName>
    <definedName name="__123Graph_A" hidden="1">#REF!</definedName>
    <definedName name="__123Graph_B" localSheetId="1" hidden="1">#REF!</definedName>
    <definedName name="__123Graph_B" localSheetId="0" hidden="1">#REF!</definedName>
    <definedName name="__123Graph_B" hidden="1">#REF!</definedName>
    <definedName name="__123Graph_D" localSheetId="1" hidden="1">#REF!</definedName>
    <definedName name="__123Graph_D" localSheetId="0" hidden="1">#REF!</definedName>
    <definedName name="__123Graph_D" hidden="1">#REF!</definedName>
    <definedName name="__123Graph_E" localSheetId="1" hidden="1">#REF!</definedName>
    <definedName name="__123Graph_E" localSheetId="0" hidden="1">#REF!</definedName>
    <definedName name="__123Graph_E" hidden="1">#REF!</definedName>
    <definedName name="__123Graph_X" localSheetId="1" hidden="1">#REF!</definedName>
    <definedName name="__123Graph_X" localSheetId="0" hidden="1">#REF!</definedName>
    <definedName name="__123Graph_X" hidden="1">#REF!</definedName>
    <definedName name="__1Excel_BuiltIn_Print_Area_1_1" localSheetId="1">#REF!</definedName>
    <definedName name="__1Excel_BuiltIn_Print_Area_1_1" localSheetId="0">#REF!</definedName>
    <definedName name="__1Excel_BuiltIn_Print_Area_1_1">#REF!</definedName>
    <definedName name="__6Excel_BuiltIn_Print_Area_4_1" localSheetId="1">#REF!</definedName>
    <definedName name="__6Excel_BuiltIn_Print_Area_4_1" localSheetId="0">#REF!</definedName>
    <definedName name="__6Excel_BuiltIn_Print_Area_4_1">#REF!</definedName>
    <definedName name="__abc2" localSheetId="1">#REF!</definedName>
    <definedName name="__abc2" localSheetId="0">#REF!</definedName>
    <definedName name="__abc2">#REF!</definedName>
    <definedName name="__BOR1" localSheetId="1">#REF!</definedName>
    <definedName name="__BOR1" localSheetId="0">#REF!</definedName>
    <definedName name="__BOR1">#REF!</definedName>
    <definedName name="__Ele200502" localSheetId="1">#REF!</definedName>
    <definedName name="__Ele200502" localSheetId="0">#REF!</definedName>
    <definedName name="__Ele200502">#REF!</definedName>
    <definedName name="__Ele200609" localSheetId="1">#REF!</definedName>
    <definedName name="__Ele200609" localSheetId="0">#REF!</definedName>
    <definedName name="__Ele200609">#REF!</definedName>
    <definedName name="__NIL1" localSheetId="1">#REF!</definedName>
    <definedName name="__NIL1" localSheetId="0">#REF!</definedName>
    <definedName name="__NIL1">#REF!</definedName>
    <definedName name="__pv2" localSheetId="1">#REF!</definedName>
    <definedName name="__pv2" localSheetId="0">#REF!</definedName>
    <definedName name="__pv2">#REF!</definedName>
    <definedName name="__pv3" localSheetId="1">#REF!</definedName>
    <definedName name="__pv3" localSheetId="0">#REF!</definedName>
    <definedName name="__pv3">#REF!</definedName>
    <definedName name="__REV5" localSheetId="1">#REF!</definedName>
    <definedName name="__REV5" localSheetId="0">#REF!</definedName>
    <definedName name="__REV5">#REF!</definedName>
    <definedName name="__Ser200506" localSheetId="1">#REF!</definedName>
    <definedName name="__Ser200506" localSheetId="0">#REF!</definedName>
    <definedName name="__Ser200506">#REF!</definedName>
    <definedName name="__Ser200705" localSheetId="1">#REF!</definedName>
    <definedName name="__Ser200705" localSheetId="0">#REF!</definedName>
    <definedName name="__Ser200705">#REF!</definedName>
    <definedName name="__Ser200712" localSheetId="1">#REF!</definedName>
    <definedName name="__Ser200712" localSheetId="0">#REF!</definedName>
    <definedName name="__Ser200712">#REF!</definedName>
    <definedName name="__Ser201104" localSheetId="1">#REF!</definedName>
    <definedName name="__Ser201104" localSheetId="0">#REF!</definedName>
    <definedName name="__Ser201104">#REF!</definedName>
    <definedName name="__TR2" localSheetId="1">#REF!</definedName>
    <definedName name="__TR2" localSheetId="0">#REF!</definedName>
    <definedName name="__TR2">#REF!</definedName>
    <definedName name="__TR5" localSheetId="1">#REF!</definedName>
    <definedName name="__TR5" localSheetId="0">#REF!</definedName>
    <definedName name="__TR5">#REF!</definedName>
    <definedName name="_16.3___VEÍCULOS" localSheetId="1">#REF!</definedName>
    <definedName name="_16.3___VEÍCULOS" localSheetId="0">#REF!</definedName>
    <definedName name="_16.3___VEÍCULOS">#REF!</definedName>
    <definedName name="_16.4___COMBÚSTIVEL" localSheetId="1">#REF!</definedName>
    <definedName name="_16.4___COMBÚSTIVEL" localSheetId="0">#REF!</definedName>
    <definedName name="_16.4___COMBÚSTIVEL">#REF!</definedName>
    <definedName name="_16.5___EQUIPAMENTOS_DE_ESCRITÓRIO" localSheetId="1">#REF!</definedName>
    <definedName name="_16.5___EQUIPAMENTOS_DE_ESCRITÓRIO" localSheetId="0">#REF!</definedName>
    <definedName name="_16.5___EQUIPAMENTOS_DE_ESCRITÓRIO">#REF!</definedName>
    <definedName name="_17.1_MENSALISTA" localSheetId="1">#REF!</definedName>
    <definedName name="_17.1_MENSALISTA" localSheetId="0">#REF!</definedName>
    <definedName name="_17.1_MENSALISTA">#REF!</definedName>
    <definedName name="_17.2___HORISTA" localSheetId="1">#REF!</definedName>
    <definedName name="_17.2___HORISTA" localSheetId="0">#REF!</definedName>
    <definedName name="_17.2___HORISTA">#REF!</definedName>
    <definedName name="_18___CANTEIRO___INSTALAÇÃO___MANUTENÇÃO" localSheetId="1">#REF!</definedName>
    <definedName name="_18___CANTEIRO___INSTALAÇÃO___MANUTENÇÃO" localSheetId="0">#REF!</definedName>
    <definedName name="_18___CANTEIRO___INSTALAÇÃO___MANUTENÇÃO">#REF!</definedName>
    <definedName name="_1Excel_BuiltIn__FilterDatabase_1_1" localSheetId="1">#REF!</definedName>
    <definedName name="_1Excel_BuiltIn__FilterDatabase_1_1" localSheetId="0">#REF!</definedName>
    <definedName name="_1Excel_BuiltIn__FilterDatabase_1_1">#REF!</definedName>
    <definedName name="_1Excel_BuiltIn_Print_Area_1_1" localSheetId="1">#REF!</definedName>
    <definedName name="_1Excel_BuiltIn_Print_Area_1_1" localSheetId="0">#REF!</definedName>
    <definedName name="_1Excel_BuiltIn_Print_Area_1_1">#REF!</definedName>
    <definedName name="_1Excel_BuiltIn_Print_Area_3_1" localSheetId="1">#REF!</definedName>
    <definedName name="_1Excel_BuiltIn_Print_Area_3_1" localSheetId="0">#REF!</definedName>
    <definedName name="_1Excel_BuiltIn_Print_Area_3_1">#REF!</definedName>
    <definedName name="_1VB3" localSheetId="1">#REF!</definedName>
    <definedName name="_1VB3" localSheetId="0">#REF!</definedName>
    <definedName name="_1VB3">#REF!</definedName>
    <definedName name="_2Excel_BuiltIn__FilterDatabase_1_1_1" localSheetId="1">#REF!</definedName>
    <definedName name="_2Excel_BuiltIn__FilterDatabase_1_1_1" localSheetId="0">#REF!</definedName>
    <definedName name="_2Excel_BuiltIn__FilterDatabase_1_1_1">#REF!</definedName>
    <definedName name="_2Excel_BuiltIn_Print_Area_2_1" localSheetId="1">#REF!</definedName>
    <definedName name="_2Excel_BuiltIn_Print_Area_2_1" localSheetId="0">#REF!</definedName>
    <definedName name="_2Excel_BuiltIn_Print_Area_2_1">#REF!</definedName>
    <definedName name="_2Excel_BuiltIn_Print_Titles_1_1" localSheetId="1">#REF!</definedName>
    <definedName name="_2Excel_BuiltIn_Print_Titles_1_1" localSheetId="0">#REF!</definedName>
    <definedName name="_2Excel_BuiltIn_Print_Titles_1_1">#REF!</definedName>
    <definedName name="_3Excel_BuiltIn_Print_Area_4_1" localSheetId="1">#REF!</definedName>
    <definedName name="_3Excel_BuiltIn_Print_Area_4_1" localSheetId="0">#REF!</definedName>
    <definedName name="_3Excel_BuiltIn_Print_Area_4_1">#REF!</definedName>
    <definedName name="_3Excel_BuiltIn_Print_Titles_1_1" localSheetId="1">#REF!</definedName>
    <definedName name="_3Excel_BuiltIn_Print_Titles_1_1" localSheetId="0">#REF!</definedName>
    <definedName name="_3Excel_BuiltIn_Print_Titles_1_1">#REF!</definedName>
    <definedName name="_4Excel_BuiltIn_Print_Area_1_1" localSheetId="1">#REF!</definedName>
    <definedName name="_4Excel_BuiltIn_Print_Area_1_1" localSheetId="0">#REF!</definedName>
    <definedName name="_4Excel_BuiltIn_Print_Area_1_1">#REF!</definedName>
    <definedName name="_5Excel_BuiltIn_Print_Area_2_1" localSheetId="1">#REF!</definedName>
    <definedName name="_5Excel_BuiltIn_Print_Area_2_1" localSheetId="0">#REF!</definedName>
    <definedName name="_5Excel_BuiltIn_Print_Area_2_1">#REF!</definedName>
    <definedName name="_6Excel_BuiltIn_Print_Area_4_1" localSheetId="1">#REF!</definedName>
    <definedName name="_6Excel_BuiltIn_Print_Area_4_1" localSheetId="0">#REF!</definedName>
    <definedName name="_6Excel_BuiltIn_Print_Area_4_1">#REF!</definedName>
    <definedName name="_abc2" localSheetId="1">#REF!</definedName>
    <definedName name="_abc2" localSheetId="0">#REF!</definedName>
    <definedName name="_abc2">#REF!</definedName>
    <definedName name="_BOR1" localSheetId="1">#REF!</definedName>
    <definedName name="_BOR1" localSheetId="0">#REF!</definedName>
    <definedName name="_BOR1">#REF!</definedName>
    <definedName name="_Ele200502" localSheetId="1">#REF!</definedName>
    <definedName name="_Ele200502" localSheetId="0">#REF!</definedName>
    <definedName name="_Ele200502">#REF!</definedName>
    <definedName name="_Ele200609" localSheetId="1">#REF!</definedName>
    <definedName name="_Ele200609" localSheetId="0">#REF!</definedName>
    <definedName name="_Ele200609">#REF!</definedName>
    <definedName name="_Fill" localSheetId="1" hidden="1">#REF!</definedName>
    <definedName name="_Fill" localSheetId="0" hidden="1">#REF!</definedName>
    <definedName name="_Fill" hidden="1">#REF!</definedName>
    <definedName name="_xlnm._FilterDatabase" localSheetId="3" hidden="1">'CURVA ABC OBSOLETO'!$B$9:$K$447</definedName>
    <definedName name="_xlnm._FilterDatabase" localSheetId="0" hidden="1">Eventograma!$C$1:$C$30</definedName>
    <definedName name="_FOG50" localSheetId="1">#REF!</definedName>
    <definedName name="_FOG50" localSheetId="0">#REF!</definedName>
    <definedName name="_FOG50">#REF!</definedName>
    <definedName name="_Key1" localSheetId="1">#REF!</definedName>
    <definedName name="_Key1" localSheetId="0">#REF!</definedName>
    <definedName name="_Key1">#REF!</definedName>
    <definedName name="_Key2" localSheetId="1">#REF!</definedName>
    <definedName name="_Key2" localSheetId="0">#REF!</definedName>
    <definedName name="_Key2">#REF!</definedName>
    <definedName name="_MM" localSheetId="1" hidden="1">#REF!</definedName>
    <definedName name="_MM" localSheetId="0" hidden="1">#REF!</definedName>
    <definedName name="_MM" hidden="1">#REF!</definedName>
    <definedName name="_NIL1" localSheetId="1">#REF!</definedName>
    <definedName name="_NIL1" localSheetId="0">#REF!</definedName>
    <definedName name="_NIL1">#REF!</definedName>
    <definedName name="_pv2" localSheetId="1">#REF!</definedName>
    <definedName name="_pv2" localSheetId="0">#REF!</definedName>
    <definedName name="_pv2">#REF!</definedName>
    <definedName name="_pv3" localSheetId="1">#REF!</definedName>
    <definedName name="_pv3" localSheetId="0">#REF!</definedName>
    <definedName name="_pv3">#REF!</definedName>
    <definedName name="_PVC100" localSheetId="1">#REF!</definedName>
    <definedName name="_PVC100" localSheetId="0">#REF!</definedName>
    <definedName name="_PVC100">#REF!</definedName>
    <definedName name="_PVC150" localSheetId="1">#REF!</definedName>
    <definedName name="_PVC150" localSheetId="0">#REF!</definedName>
    <definedName name="_PVC150">#REF!</definedName>
    <definedName name="_PVC50" localSheetId="1">#REF!</definedName>
    <definedName name="_PVC50" localSheetId="0">#REF!</definedName>
    <definedName name="_PVC50">#REF!</definedName>
    <definedName name="_PVC75" localSheetId="1">#REF!</definedName>
    <definedName name="_PVC75" localSheetId="0">#REF!</definedName>
    <definedName name="_PVC75">#REF!</definedName>
    <definedName name="_REV5" localSheetId="1">#REF!</definedName>
    <definedName name="_REV5" localSheetId="0">#REF!</definedName>
    <definedName name="_REV5">#REF!</definedName>
    <definedName name="_Ser200506" localSheetId="1">#REF!</definedName>
    <definedName name="_Ser200506" localSheetId="0">#REF!</definedName>
    <definedName name="_Ser200506">#REF!</definedName>
    <definedName name="_Ser200705" localSheetId="1">#REF!</definedName>
    <definedName name="_Ser200705" localSheetId="0">#REF!</definedName>
    <definedName name="_Ser200705">#REF!</definedName>
    <definedName name="_Ser200712" localSheetId="1">#REF!</definedName>
    <definedName name="_Ser200712" localSheetId="0">#REF!</definedName>
    <definedName name="_Ser200712">#REF!</definedName>
    <definedName name="_Ser201104" localSheetId="1">#REF!</definedName>
    <definedName name="_Ser201104" localSheetId="0">#REF!</definedName>
    <definedName name="_Ser201104">#REF!</definedName>
    <definedName name="_Sort" localSheetId="1">#REF!</definedName>
    <definedName name="_Sort" localSheetId="0">#REF!</definedName>
    <definedName name="_Sort">#REF!</definedName>
    <definedName name="_sub1" localSheetId="1">#REF!</definedName>
    <definedName name="_sub1" localSheetId="0">#REF!</definedName>
    <definedName name="_sub1">#REF!</definedName>
    <definedName name="_sub2" localSheetId="1">#REF!</definedName>
    <definedName name="_sub2" localSheetId="0">#REF!</definedName>
    <definedName name="_sub2">#REF!</definedName>
    <definedName name="_sub3" localSheetId="1">#REF!</definedName>
    <definedName name="_sub3" localSheetId="0">#REF!</definedName>
    <definedName name="_sub3">#REF!</definedName>
    <definedName name="_TR2" localSheetId="1">#REF!</definedName>
    <definedName name="_TR2" localSheetId="0">#REF!</definedName>
    <definedName name="_TR2">#REF!</definedName>
    <definedName name="_TR5" localSheetId="1">#REF!</definedName>
    <definedName name="_TR5" localSheetId="0">#REF!</definedName>
    <definedName name="_TR5">#REF!</definedName>
    <definedName name="_VBF1" localSheetId="1">#REF!</definedName>
    <definedName name="_VBF1" localSheetId="0">#REF!</definedName>
    <definedName name="_VBF1">#REF!</definedName>
    <definedName name="_VE1" localSheetId="1">#REF!</definedName>
    <definedName name="_VE1" localSheetId="0">#REF!</definedName>
    <definedName name="_VE1">#REF!</definedName>
    <definedName name="_VO1" localSheetId="1">#REF!</definedName>
    <definedName name="_VO1" localSheetId="0">#REF!</definedName>
    <definedName name="_VO1">#REF!</definedName>
    <definedName name="_VR1" localSheetId="1">#REF!</definedName>
    <definedName name="_VR1" localSheetId="0">#REF!</definedName>
    <definedName name="_VR1">#REF!</definedName>
    <definedName name="_XXX" localSheetId="1">#REF!</definedName>
    <definedName name="_XXX" localSheetId="0">#REF!</definedName>
    <definedName name="_XXX">#REF!</definedName>
    <definedName name="a" localSheetId="1">#REF!</definedName>
    <definedName name="a" localSheetId="0">#REF!</definedName>
    <definedName name="a">#REF!</definedName>
    <definedName name="A__1" localSheetId="1">#REF!</definedName>
    <definedName name="A__1" localSheetId="0">#REF!</definedName>
    <definedName name="A__1">#REF!</definedName>
    <definedName name="A__1_1" localSheetId="1">#REF!</definedName>
    <definedName name="A__1_1" localSheetId="0">#REF!</definedName>
    <definedName name="A__1_1">#REF!</definedName>
    <definedName name="A__2" localSheetId="1">#REF!</definedName>
    <definedName name="A__2" localSheetId="0">#REF!</definedName>
    <definedName name="A__2">#REF!</definedName>
    <definedName name="A__2_1" localSheetId="1">#REF!</definedName>
    <definedName name="A__2_1" localSheetId="0">#REF!</definedName>
    <definedName name="A__2_1">#REF!</definedName>
    <definedName name="A__3" localSheetId="1">#REF!</definedName>
    <definedName name="A__3" localSheetId="0">#REF!</definedName>
    <definedName name="A__3">#REF!</definedName>
    <definedName name="A__3_1" localSheetId="1">#REF!</definedName>
    <definedName name="A__3_1" localSheetId="0">#REF!</definedName>
    <definedName name="A__3_1">#REF!</definedName>
    <definedName name="A__4" localSheetId="1">#REF!</definedName>
    <definedName name="A__4" localSheetId="0">#REF!</definedName>
    <definedName name="A__4">#REF!</definedName>
    <definedName name="A__4_1" localSheetId="1">#REF!</definedName>
    <definedName name="A__4_1" localSheetId="0">#REF!</definedName>
    <definedName name="A__4_1">#REF!</definedName>
    <definedName name="A__5" localSheetId="1">#REF!</definedName>
    <definedName name="A__5" localSheetId="0">#REF!</definedName>
    <definedName name="A__5">#REF!</definedName>
    <definedName name="A__5_1" localSheetId="1">#REF!</definedName>
    <definedName name="A__5_1" localSheetId="0">#REF!</definedName>
    <definedName name="A__5_1">#REF!</definedName>
    <definedName name="A__6" localSheetId="1">#REF!</definedName>
    <definedName name="A__6" localSheetId="0">#REF!</definedName>
    <definedName name="A__6">#REF!</definedName>
    <definedName name="A__6_1" localSheetId="1">#REF!</definedName>
    <definedName name="A__6_1" localSheetId="0">#REF!</definedName>
    <definedName name="A__6_1">#REF!</definedName>
    <definedName name="A_1" localSheetId="1">#REF!</definedName>
    <definedName name="A_1" localSheetId="0">#REF!</definedName>
    <definedName name="A_1">#REF!</definedName>
    <definedName name="A_1_1" localSheetId="1">#REF!</definedName>
    <definedName name="A_1_1" localSheetId="0">#REF!</definedName>
    <definedName name="A_1_1">#REF!</definedName>
    <definedName name="A_2" localSheetId="1">#REF!</definedName>
    <definedName name="A_2" localSheetId="0">#REF!</definedName>
    <definedName name="A_2">#REF!</definedName>
    <definedName name="A_2_1" localSheetId="1">#REF!</definedName>
    <definedName name="A_2_1" localSheetId="0">#REF!</definedName>
    <definedName name="A_2_1">#REF!</definedName>
    <definedName name="A_3" localSheetId="1">#REF!</definedName>
    <definedName name="A_3" localSheetId="0">#REF!</definedName>
    <definedName name="A_3">#REF!</definedName>
    <definedName name="A_3_1" localSheetId="1">#REF!</definedName>
    <definedName name="A_3_1" localSheetId="0">#REF!</definedName>
    <definedName name="A_3_1">#REF!</definedName>
    <definedName name="A_BritaGrad">1.2246</definedName>
    <definedName name="A_Pilar">0.75^2*PI()</definedName>
    <definedName name="A_Sec_Laj_Tras">1.1728</definedName>
    <definedName name="A_Sec_Tabu">2.45</definedName>
    <definedName name="A010160100" localSheetId="1">#REF!</definedName>
    <definedName name="A010160100" localSheetId="0">#REF!</definedName>
    <definedName name="A010160100">#REF!</definedName>
    <definedName name="A010505000" localSheetId="1">#REF!</definedName>
    <definedName name="A010505000" localSheetId="0">#REF!</definedName>
    <definedName name="A010505000">#REF!</definedName>
    <definedName name="A020200010" localSheetId="1">#REF!</definedName>
    <definedName name="A020200010" localSheetId="0">#REF!</definedName>
    <definedName name="A020200010">#REF!</definedName>
    <definedName name="A020200080" localSheetId="1">#REF!</definedName>
    <definedName name="A020200080" localSheetId="0">#REF!</definedName>
    <definedName name="A020200080">#REF!</definedName>
    <definedName name="A03.020.0851" localSheetId="1">#REF!</definedName>
    <definedName name="A03.020.0851" localSheetId="0">#REF!</definedName>
    <definedName name="A03.020.0851">#REF!</definedName>
    <definedName name="A030130010" localSheetId="1">#REF!</definedName>
    <definedName name="A030130010" localSheetId="0">#REF!</definedName>
    <definedName name="A030130010">#REF!</definedName>
    <definedName name="A030130011" localSheetId="1">#REF!</definedName>
    <definedName name="A030130011" localSheetId="0">#REF!</definedName>
    <definedName name="A030130011">#REF!</definedName>
    <definedName name="A030160501" localSheetId="1">#REF!</definedName>
    <definedName name="A030160501" localSheetId="0">#REF!</definedName>
    <definedName name="A030160501">#REF!</definedName>
    <definedName name="A030250100" localSheetId="1">#REF!</definedName>
    <definedName name="A030250100" localSheetId="0">#REF!</definedName>
    <definedName name="A030250100">#REF!</definedName>
    <definedName name="A040050130" localSheetId="1">#REF!</definedName>
    <definedName name="A040050130" localSheetId="0">#REF!</definedName>
    <definedName name="A040050130">#REF!</definedName>
    <definedName name="A040110511" localSheetId="1">#REF!</definedName>
    <definedName name="A040110511" localSheetId="0">#REF!</definedName>
    <definedName name="A040110511">#REF!</definedName>
    <definedName name="A050150050" localSheetId="1">#REF!</definedName>
    <definedName name="A050150050" localSheetId="0">#REF!</definedName>
    <definedName name="A050150050">#REF!</definedName>
    <definedName name="A050200140" localSheetId="1">#REF!</definedName>
    <definedName name="A050200140" localSheetId="0">#REF!</definedName>
    <definedName name="A050200140">#REF!</definedName>
    <definedName name="A050210050" localSheetId="1">#REF!</definedName>
    <definedName name="A050210050" localSheetId="0">#REF!</definedName>
    <definedName name="A050210050">#REF!</definedName>
    <definedName name="A050210100" localSheetId="1">#REF!</definedName>
    <definedName name="A050210100" localSheetId="0">#REF!</definedName>
    <definedName name="A050210100">#REF!</definedName>
    <definedName name="A050210750" localSheetId="1">#REF!</definedName>
    <definedName name="A050210750" localSheetId="0">#REF!</definedName>
    <definedName name="A050210750">#REF!</definedName>
    <definedName name="a06.004.0320" localSheetId="1">#REF!</definedName>
    <definedName name="a06.004.0320" localSheetId="0">#REF!</definedName>
    <definedName name="a06.004.0320">#REF!</definedName>
    <definedName name="A060030500" localSheetId="1">#REF!</definedName>
    <definedName name="A060030500" localSheetId="0">#REF!</definedName>
    <definedName name="A060030500">#REF!</definedName>
    <definedName name="A060040300" localSheetId="1">#REF!</definedName>
    <definedName name="A060040300" localSheetId="0">#REF!</definedName>
    <definedName name="A060040300">#REF!</definedName>
    <definedName name="A060140120" localSheetId="1">#REF!</definedName>
    <definedName name="A060140120" localSheetId="0">#REF!</definedName>
    <definedName name="A060140120">#REF!</definedName>
    <definedName name="A060160120" localSheetId="1">#REF!</definedName>
    <definedName name="A060160120" localSheetId="0">#REF!</definedName>
    <definedName name="A060160120">#REF!</definedName>
    <definedName name="A060160410" localSheetId="1">#REF!</definedName>
    <definedName name="A060160410" localSheetId="0">#REF!</definedName>
    <definedName name="A060160410">#REF!</definedName>
    <definedName name="A080010030" localSheetId="1">#REF!</definedName>
    <definedName name="A080010030" localSheetId="0">#REF!</definedName>
    <definedName name="A080010030">#REF!</definedName>
    <definedName name="A080150100" localSheetId="1">#REF!</definedName>
    <definedName name="A080150100" localSheetId="0">#REF!</definedName>
    <definedName name="A080150100">#REF!</definedName>
    <definedName name="A080270120" localSheetId="1">#REF!</definedName>
    <definedName name="A080270120" localSheetId="0">#REF!</definedName>
    <definedName name="A080270120">#REF!</definedName>
    <definedName name="A150010310" localSheetId="1">#REF!</definedName>
    <definedName name="A150010310" localSheetId="0">#REF!</definedName>
    <definedName name="A150010310">#REF!</definedName>
    <definedName name="A200040031" localSheetId="1">#REF!</definedName>
    <definedName name="A200040031" localSheetId="0">#REF!</definedName>
    <definedName name="A200040031">#REF!</definedName>
    <definedName name="A200090011" localSheetId="1">#REF!</definedName>
    <definedName name="A200090011" localSheetId="0">#REF!</definedName>
    <definedName name="A200090011">#REF!</definedName>
    <definedName name="A200280200" localSheetId="1">#REF!</definedName>
    <definedName name="A200280200" localSheetId="0">#REF!</definedName>
    <definedName name="A200280200">#REF!</definedName>
    <definedName name="AA" localSheetId="2" hidden="1">{#N/A,#N/A,FALSE,"ALVENARIA";#N/A,#N/A,FALSE,"BLOCOS";#N/A,#N/A,FALSE,"CINTAS";#N/A,#N/A,FALSE,"CORTINA";#N/A,#N/A,FALSE,"LAJES";#N/A,#N/A,FALSE,"PILARES";#N/A,#N/A,FALSE,"VIGAS"}</definedName>
    <definedName name="AA" localSheetId="1" hidden="1">{#N/A,#N/A,FALSE,"ALVENARIA";#N/A,#N/A,FALSE,"BLOCOS";#N/A,#N/A,FALSE,"CINTAS";#N/A,#N/A,FALSE,"CORTINA";#N/A,#N/A,FALSE,"LAJES";#N/A,#N/A,FALSE,"PILARES";#N/A,#N/A,FALSE,"VIGAS"}</definedName>
    <definedName name="AA" localSheetId="3" hidden="1">{#N/A,#N/A,FALSE,"ALVENARIA";#N/A,#N/A,FALSE,"BLOCOS";#N/A,#N/A,FALSE,"CINTAS";#N/A,#N/A,FALSE,"CORTINA";#N/A,#N/A,FALSE,"LAJES";#N/A,#N/A,FALSE,"PILARES";#N/A,#N/A,FALSE,"VIGAS"}</definedName>
    <definedName name="AA" hidden="1">{#N/A,#N/A,FALSE,"ALVENARIA";#N/A,#N/A,FALSE,"BLOCOS";#N/A,#N/A,FALSE,"CINTAS";#N/A,#N/A,FALSE,"CORTINA";#N/A,#N/A,FALSE,"LAJES";#N/A,#N/A,FALSE,"PILARES";#N/A,#N/A,FALSE,"VIGAS"}</definedName>
    <definedName name="aaa" localSheetId="1">#REF!</definedName>
    <definedName name="aaa" localSheetId="0">#REF!</definedName>
    <definedName name="aaa">#REF!</definedName>
    <definedName name="aaaaaa" localSheetId="1">#REF!</definedName>
    <definedName name="aaaaaa" localSheetId="0">#REF!</definedName>
    <definedName name="aaaaaa">#REF!</definedName>
    <definedName name="aaaaaa2" localSheetId="1">#REF!</definedName>
    <definedName name="aaaaaa2" localSheetId="0">#REF!</definedName>
    <definedName name="aaaaaa2">#REF!</definedName>
    <definedName name="AAAAAAAA" localSheetId="1">#REF!</definedName>
    <definedName name="AAAAAAAA" localSheetId="0">#REF!</definedName>
    <definedName name="AAAAAAAA">#REF!</definedName>
    <definedName name="aaaaaaaaaaa" localSheetId="1">#REF!</definedName>
    <definedName name="aaaaaaaaaaa" localSheetId="0">#REF!</definedName>
    <definedName name="aaaaaaaaaaa">#REF!</definedName>
    <definedName name="AAAAAAAAAAAAAAAAAAAAAAAAAAAAAAAAAAAAAAAAAAAAAAAAAAAAAAA" localSheetId="2" hidden="1">IF(OR(Import.Desoneracao="DESONERADO",Import.Desoneracao="SIM"),"SIM","NÃO")</definedName>
    <definedName name="AAAAAAAAAAAAAAAAAAAAAAAAAAAAAAAAAAAAAAAAAAAAAAAAAAAAAAA" localSheetId="1" hidden="1">IF(OR(Cronograma!Import.Desoneracao="DESONERADO",Cronograma!Import.Desoneracao="SIM"),"SIM","NÃO")</definedName>
    <definedName name="AAAAAAAAAAAAAAAAAAAAAAAAAAAAAAAAAAAAAAAAAAAAAAAAAAAAAAA" localSheetId="3" hidden="1">IF(OR(Import.Desoneracao="DESONERADO",Import.Desoneracao="SIM"),"SIM","NÃO")</definedName>
    <definedName name="AAAAAAAAAAAAAAAAAAAAAAAAAAAAAAAAAAAAAAAAAAAAAAAAAAAAAAA" localSheetId="0" hidden="1">IF(OR(Eventograma!Import.Desoneracao="DESONERADO",Eventograma!Import.Desoneracao="SIM"),"SIM","NÃO")</definedName>
    <definedName name="AAAAAAAAAAAAAAAAAAAAAAAAAAAAAAAAAAAAAAAAAAAAAAAAAAAAAAA" hidden="1">IF(OR(Import.Desoneracao="DESONERADO",Import.Desoneracao="SIM"),"SIM","NÃO")</definedName>
    <definedName name="AADÇE" localSheetId="2">#REF!</definedName>
    <definedName name="AADÇE" localSheetId="1">#REF!</definedName>
    <definedName name="AADÇE" localSheetId="0">#REF!</definedName>
    <definedName name="AADÇE">#REF!</definedName>
    <definedName name="abc" localSheetId="1">#REF!</definedName>
    <definedName name="abc" localSheetId="0">#REF!</definedName>
    <definedName name="abc">#REF!</definedName>
    <definedName name="Abrigo_moto_gerador_consulta" localSheetId="1">#REF!</definedName>
    <definedName name="Abrigo_moto_gerador_consulta" localSheetId="0">#REF!</definedName>
    <definedName name="Abrigo_moto_gerador_consulta">#REF!</definedName>
    <definedName name="acer" localSheetId="1">#REF!</definedName>
    <definedName name="acer" localSheetId="0">#REF!</definedName>
    <definedName name="acer">#REF!</definedName>
    <definedName name="Acesso_Estacao_01" localSheetId="1">#REF!</definedName>
    <definedName name="Acesso_Estacao_01" localSheetId="0">#REF!</definedName>
    <definedName name="Acesso_Estacao_01">#REF!</definedName>
    <definedName name="acha.coluna" localSheetId="1">#REF!</definedName>
    <definedName name="acha.coluna" localSheetId="0">#REF!</definedName>
    <definedName name="acha.coluna">#REF!</definedName>
    <definedName name="acha.dados" localSheetId="1">#REF!</definedName>
    <definedName name="acha.dados" localSheetId="0">#REF!</definedName>
    <definedName name="acha.dados">#REF!</definedName>
    <definedName name="acha.linha" localSheetId="1">#REF!</definedName>
    <definedName name="acha.linha" localSheetId="0">#REF!</definedName>
    <definedName name="acha.linha">#REF!</definedName>
    <definedName name="ACOMPANHAMENTO" localSheetId="1" hidden="1">IF(VALUE(#REF!)=2,"BM","PLE")</definedName>
    <definedName name="ACOMPANHAMENTO" localSheetId="0" hidden="1">IF(VALUE(#REF!)=2,"BM","PLE")</definedName>
    <definedName name="ACOMPANHAMENTO" hidden="1">IF(VALUE(#REF!)=2,"BM","PLE")</definedName>
    <definedName name="Acréscimo" localSheetId="1">#REF!</definedName>
    <definedName name="Acréscimo" localSheetId="0">#REF!</definedName>
    <definedName name="Acréscimo">#REF!</definedName>
    <definedName name="ademir" localSheetId="1">#REF!</definedName>
    <definedName name="ademir" localSheetId="0">#REF!</definedName>
    <definedName name="ademir">#REF!</definedName>
    <definedName name="adfv" localSheetId="1">#REF!</definedName>
    <definedName name="adfv" localSheetId="0">#REF!</definedName>
    <definedName name="adfv">#REF!</definedName>
    <definedName name="Administração" localSheetId="1">#REF!</definedName>
    <definedName name="Administração" localSheetId="0">#REF!</definedName>
    <definedName name="Administração">#REF!</definedName>
    <definedName name="Adut" localSheetId="1" hidden="1">#REF!</definedName>
    <definedName name="Adut" localSheetId="0" hidden="1">#REF!</definedName>
    <definedName name="Adut" hidden="1">#REF!</definedName>
    <definedName name="AJUDA" localSheetId="1">#REF!</definedName>
    <definedName name="AJUDA" localSheetId="0">#REF!</definedName>
    <definedName name="AJUDA">#REF!</definedName>
    <definedName name="Ala" localSheetId="1">#REF!</definedName>
    <definedName name="Ala" localSheetId="0">#REF!</definedName>
    <definedName name="Ala">#REF!</definedName>
    <definedName name="ALTERAÇÃO" localSheetId="1">#REF!</definedName>
    <definedName name="ALTERAÇÃO" localSheetId="0">#REF!</definedName>
    <definedName name="ALTERAÇÃO">#REF!</definedName>
    <definedName name="alturadocorte" localSheetId="1">#REF!</definedName>
    <definedName name="alturadocorte" localSheetId="0">#REF!</definedName>
    <definedName name="alturadocorte">#REF!</definedName>
    <definedName name="ANEXO_10_MATRIZ_DE_RESPONSABILIDADE" localSheetId="1">#REF!</definedName>
    <definedName name="ANEXO_10_MATRIZ_DE_RESPONSABILIDADE" localSheetId="0">#REF!</definedName>
    <definedName name="ANEXO_10_MATRIZ_DE_RESPONSABILIDADE">#REF!</definedName>
    <definedName name="APARENTE" localSheetId="1">#REF!</definedName>
    <definedName name="APARENTE" localSheetId="0">#REF!</definedName>
    <definedName name="APARENTE">#REF!</definedName>
    <definedName name="AREA" localSheetId="1">#REF!</definedName>
    <definedName name="AREA" localSheetId="0">#REF!</definedName>
    <definedName name="AREA">#REF!</definedName>
    <definedName name="_xlnm.Print_Area" localSheetId="4">'ADM LOCAL'!$B$2:$L$36</definedName>
    <definedName name="_xlnm.Print_Area" localSheetId="2">'CRONOG OBSOLETO'!$B$2:$AJ$22</definedName>
    <definedName name="_xlnm.Print_Area" localSheetId="1">Cronograma!$B$2:$AF$24</definedName>
    <definedName name="_xlnm.Print_Area" localSheetId="3">'CURVA ABC OBSOLETO'!$B$2:$K$447</definedName>
    <definedName name="_xlnm.Print_Area" localSheetId="0">Eventograma!$B$2:$F$30</definedName>
    <definedName name="_xlnm.Print_Area">#REF!</definedName>
    <definedName name="Área_impressão_IM" localSheetId="1">#REF!</definedName>
    <definedName name="Área_impressão_IM" localSheetId="0">#REF!</definedName>
    <definedName name="Área_impressão_IM">#REF!</definedName>
    <definedName name="ÁreaTotal" localSheetId="1">#REF!</definedName>
    <definedName name="ÁreaTotal" localSheetId="0">#REF!</definedName>
    <definedName name="ÁreaTotal">#REF!</definedName>
    <definedName name="asd" localSheetId="1">#REF!</definedName>
    <definedName name="asd" localSheetId="0">#REF!</definedName>
    <definedName name="asd">#REF!</definedName>
    <definedName name="ASDF" localSheetId="1">#REF!</definedName>
    <definedName name="ASDF" localSheetId="0">#REF!</definedName>
    <definedName name="ASDF">#REF!</definedName>
    <definedName name="asdsd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dsd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ASFALTO" localSheetId="1">#REF!</definedName>
    <definedName name="ASFALTO" localSheetId="0">#REF!</definedName>
    <definedName name="ASFALTO">#REF!</definedName>
    <definedName name="ASFALTO_1" localSheetId="1">#REF!</definedName>
    <definedName name="ASFALTO_1" localSheetId="0">#REF!</definedName>
    <definedName name="ASFALTO_1">#REF!</definedName>
    <definedName name="ATA_DE_REUNIÃO" localSheetId="1">#REF!</definedName>
    <definedName name="ATA_DE_REUNIÃO" localSheetId="0">#REF!</definedName>
    <definedName name="ATA_DE_REUNIÃO">#REF!</definedName>
    <definedName name="Aterros" localSheetId="1">#REF!</definedName>
    <definedName name="Aterros" localSheetId="0">#REF!</definedName>
    <definedName name="Aterros">#REF!</definedName>
    <definedName name="AUXILIARES" localSheetId="1">#REF!</definedName>
    <definedName name="AUXILIARES" localSheetId="0">#REF!</definedName>
    <definedName name="AUXILIARES">#REF!</definedName>
    <definedName name="avec" localSheetId="1">#REF!</definedName>
    <definedName name="avec" localSheetId="0">#REF!</definedName>
    <definedName name="avec">#REF!</definedName>
    <definedName name="B" localSheetId="1">#REF!</definedName>
    <definedName name="B" localSheetId="0">#REF!</definedName>
    <definedName name="B">#REF!</definedName>
    <definedName name="B_MEC" localSheetId="1">#REF!</definedName>
    <definedName name="B_MEC" localSheetId="0">#REF!</definedName>
    <definedName name="B_MEC">#REF!</definedName>
    <definedName name="_xlnm.Database" localSheetId="1">#REF!</definedName>
    <definedName name="_xlnm.Database" localSheetId="0">#REF!</definedName>
    <definedName name="_xlnm.Database">#REF!</definedName>
    <definedName name="BASICO" localSheetId="1">#REF!</definedName>
    <definedName name="BASICO" localSheetId="0">#REF!</definedName>
    <definedName name="BASICO">#REF!</definedName>
    <definedName name="BBB" localSheetId="1">#REF!</definedName>
    <definedName name="BBB" localSheetId="0">#REF!</definedName>
    <definedName name="BBB">#REF!</definedName>
    <definedName name="BBBB" localSheetId="1">#REF!</definedName>
    <definedName name="BBBB" localSheetId="0">#REF!</definedName>
    <definedName name="BBBB">#REF!</definedName>
    <definedName name="BDD_01" localSheetId="1">#REF!</definedName>
    <definedName name="BDD_01" localSheetId="0">#REF!</definedName>
    <definedName name="BDD_01">#REF!</definedName>
    <definedName name="BDI" localSheetId="1">#REF!</definedName>
    <definedName name="BDI" localSheetId="0">#REF!</definedName>
    <definedName name="BDI">#REF!</definedName>
    <definedName name="BDI.Opcao" localSheetId="1" hidden="1">#REF!</definedName>
    <definedName name="BDI.Opcao" localSheetId="0" hidden="1">#REF!</definedName>
    <definedName name="BDI.Opcao" hidden="1">#REF!</definedName>
    <definedName name="BDI.TipoObra" localSheetId="1" hidden="1">#REF!</definedName>
    <definedName name="BDI.TipoObra" localSheetId="0" hidden="1">#REF!</definedName>
    <definedName name="BDI.TipoObra" hidden="1">#REF!</definedName>
    <definedName name="BDI_SERVIÇO_DRENAGEM" localSheetId="1">#REF!</definedName>
    <definedName name="BDI_SERVIÇO_DRENAGEM" localSheetId="0">#REF!</definedName>
    <definedName name="BDI_SERVIÇO_DRENAGEM">#REF!</definedName>
    <definedName name="BF" localSheetId="1">#REF!</definedName>
    <definedName name="BF" localSheetId="0">#REF!</definedName>
    <definedName name="BF">#REF!</definedName>
    <definedName name="BF_1" localSheetId="1">#REF!</definedName>
    <definedName name="BF_1" localSheetId="0">#REF!</definedName>
    <definedName name="BF_1">#REF!</definedName>
    <definedName name="bghsbhf" localSheetId="1">#REF!</definedName>
    <definedName name="bghsbhf" localSheetId="0">#REF!</definedName>
    <definedName name="bghsbhf">#REF!</definedName>
    <definedName name="BJJJJJJJJJ" localSheetId="1">#REF!</definedName>
    <definedName name="BJJJJJJJJJ" localSheetId="0">#REF!</definedName>
    <definedName name="BJJJJJJJJJ">#REF!</definedName>
    <definedName name="BLOCO" localSheetId="1">#REF!</definedName>
    <definedName name="BLOCO" localSheetId="0">#REF!</definedName>
    <definedName name="BLOCO">#REF!</definedName>
    <definedName name="BLOCRET" localSheetId="1">#REF!</definedName>
    <definedName name="BLOCRET" localSheetId="0">#REF!</definedName>
    <definedName name="BLOCRET">#REF!</definedName>
    <definedName name="BLOCRET_1" localSheetId="1">#REF!</definedName>
    <definedName name="BLOCRET_1" localSheetId="0">#REF!</definedName>
    <definedName name="BLOCRET_1">#REF!</definedName>
    <definedName name="bosta" localSheetId="1">#REF!</definedName>
    <definedName name="bosta" localSheetId="0">#REF!</definedName>
    <definedName name="bosta">#REF!</definedName>
    <definedName name="botafora" localSheetId="1">#REF!</definedName>
    <definedName name="botafora" localSheetId="0">#REF!</definedName>
    <definedName name="botafora">#REF!</definedName>
    <definedName name="brita" localSheetId="1">#REF!</definedName>
    <definedName name="brita" localSheetId="0">#REF!</definedName>
    <definedName name="brita">#REF!</definedName>
    <definedName name="bstc20" localSheetId="1">#REF!</definedName>
    <definedName name="bstc20" localSheetId="0">#REF!</definedName>
    <definedName name="bstc20">#REF!</definedName>
    <definedName name="bstc40" localSheetId="1">#REF!</definedName>
    <definedName name="bstc40" localSheetId="0">#REF!</definedName>
    <definedName name="bstc40">#REF!</definedName>
    <definedName name="bstc60" localSheetId="1">#REF!</definedName>
    <definedName name="bstc60" localSheetId="0">#REF!</definedName>
    <definedName name="bstc60">#REF!</definedName>
    <definedName name="bstc80" localSheetId="1">#REF!</definedName>
    <definedName name="bstc80" localSheetId="0">#REF!</definedName>
    <definedName name="bstc80">#REF!</definedName>
    <definedName name="C_" localSheetId="1">#REF!</definedName>
    <definedName name="C_" localSheetId="0">#REF!</definedName>
    <definedName name="C_">#REF!</definedName>
    <definedName name="Cabeçalho" localSheetId="1">#REF!</definedName>
    <definedName name="Cabeçalho" localSheetId="0">#REF!</definedName>
    <definedName name="Cabeçalho">#REF!</definedName>
    <definedName name="cadm" localSheetId="1">#REF!</definedName>
    <definedName name="cadm" localSheetId="0">#REF!</definedName>
    <definedName name="cadm">#REF!</definedName>
    <definedName name="caixadecentro" localSheetId="1">#REF!</definedName>
    <definedName name="caixadecentro" localSheetId="0">#REF!</definedName>
    <definedName name="caixadecentro">#REF!</definedName>
    <definedName name="Calcular" localSheetId="1">#REF!</definedName>
    <definedName name="Calcular" localSheetId="0">#REF!</definedName>
    <definedName name="Calcular">#REF!</definedName>
    <definedName name="CalcularAgora" localSheetId="1">#REF!</definedName>
    <definedName name="CalcularAgora" localSheetId="0">#REF!</definedName>
    <definedName name="CalcularAgora">#REF!</definedName>
    <definedName name="CalcularAterro" localSheetId="1">#REF!</definedName>
    <definedName name="CalcularAterro" localSheetId="0">#REF!</definedName>
    <definedName name="CalcularAterro">#REF!</definedName>
    <definedName name="CalcularCorte" localSheetId="1">#REF!</definedName>
    <definedName name="CalcularCorte" localSheetId="0">#REF!</definedName>
    <definedName name="CalcularCorte">#REF!</definedName>
    <definedName name="CalculoFossa20" localSheetId="2" hidden="1">{#N/A,#N/A,FALSE,"ALVENARIA";#N/A,#N/A,FALSE,"BLOCOS";#N/A,#N/A,FALSE,"CINTAS";#N/A,#N/A,FALSE,"CORTINA";#N/A,#N/A,FALSE,"LAJES";#N/A,#N/A,FALSE,"PILARES";#N/A,#N/A,FALSE,"VIGAS"}</definedName>
    <definedName name="CalculoFossa20" localSheetId="1" hidden="1">{#N/A,#N/A,FALSE,"ALVENARIA";#N/A,#N/A,FALSE,"BLOCOS";#N/A,#N/A,FALSE,"CINTAS";#N/A,#N/A,FALSE,"CORTINA";#N/A,#N/A,FALSE,"LAJES";#N/A,#N/A,FALSE,"PILARES";#N/A,#N/A,FALSE,"VIGAS"}</definedName>
    <definedName name="CalculoFossa20" localSheetId="3" hidden="1">{#N/A,#N/A,FALSE,"ALVENARIA";#N/A,#N/A,FALSE,"BLOCOS";#N/A,#N/A,FALSE,"CINTAS";#N/A,#N/A,FALSE,"CORTINA";#N/A,#N/A,FALSE,"LAJES";#N/A,#N/A,FALSE,"PILARES";#N/A,#N/A,FALSE,"VIGAS"}</definedName>
    <definedName name="CalculoFossa20" hidden="1">{#N/A,#N/A,FALSE,"ALVENARIA";#N/A,#N/A,FALSE,"BLOCOS";#N/A,#N/A,FALSE,"CINTAS";#N/A,#N/A,FALSE,"CORTINA";#N/A,#N/A,FALSE,"LAJES";#N/A,#N/A,FALSE,"PILARES";#N/A,#N/A,FALSE,"VIGAS"}</definedName>
    <definedName name="Casa_de_maquinas" localSheetId="1">#REF!</definedName>
    <definedName name="Casa_de_maquinas" localSheetId="0">#REF!</definedName>
    <definedName name="Casa_de_maquinas">#REF!</definedName>
    <definedName name="CASH_FLOW" localSheetId="1">#REF!</definedName>
    <definedName name="CASH_FLOW" localSheetId="0">#REF!</definedName>
    <definedName name="CASH_FLOW">#REF!</definedName>
    <definedName name="CBUQ" localSheetId="1">#REF!</definedName>
    <definedName name="CBUQ" localSheetId="0">#REF!</definedName>
    <definedName name="CBUQ">#REF!</definedName>
    <definedName name="cbuq2" localSheetId="1">#REF!</definedName>
    <definedName name="cbuq2" localSheetId="0">#REF!</definedName>
    <definedName name="cbuq2">#REF!</definedName>
    <definedName name="ccc" localSheetId="1">#REF!</definedName>
    <definedName name="ccc" localSheetId="0">#REF!</definedName>
    <definedName name="ccc">#REF!</definedName>
    <definedName name="Cedro1COMPLETO" localSheetId="2" hidden="1">{#N/A,#N/A,FALSE,"ALVENARIA";#N/A,#N/A,FALSE,"BLOCOS";#N/A,#N/A,FALSE,"CINTAS";#N/A,#N/A,FALSE,"CORTINA";#N/A,#N/A,FALSE,"LAJES";#N/A,#N/A,FALSE,"PILARES";#N/A,#N/A,FALSE,"VIGAS"}</definedName>
    <definedName name="Cedro1COMPLETO" localSheetId="1" hidden="1">{#N/A,#N/A,FALSE,"ALVENARIA";#N/A,#N/A,FALSE,"BLOCOS";#N/A,#N/A,FALSE,"CINTAS";#N/A,#N/A,FALSE,"CORTINA";#N/A,#N/A,FALSE,"LAJES";#N/A,#N/A,FALSE,"PILARES";#N/A,#N/A,FALSE,"VIGAS"}</definedName>
    <definedName name="Cedro1COMPLETO" localSheetId="3" hidden="1">{#N/A,#N/A,FALSE,"ALVENARIA";#N/A,#N/A,FALSE,"BLOCOS";#N/A,#N/A,FALSE,"CINTAS";#N/A,#N/A,FALSE,"CORTINA";#N/A,#N/A,FALSE,"LAJES";#N/A,#N/A,FALSE,"PILARES";#N/A,#N/A,FALSE,"VIGAS"}</definedName>
    <definedName name="Cedro1COMPLETO" hidden="1">{#N/A,#N/A,FALSE,"ALVENARIA";#N/A,#N/A,FALSE,"BLOCOS";#N/A,#N/A,FALSE,"CINTAS";#N/A,#N/A,FALSE,"CORTINA";#N/A,#N/A,FALSE,"LAJES";#N/A,#N/A,FALSE,"PILARES";#N/A,#N/A,FALSE,"VIGAS"}</definedName>
    <definedName name="CERCA" localSheetId="1">#REF!</definedName>
    <definedName name="CERCA" localSheetId="0">#REF!</definedName>
    <definedName name="CERCA">#REF!</definedName>
    <definedName name="ciclopico" localSheetId="1">#REF!</definedName>
    <definedName name="ciclopico" localSheetId="0">#REF!</definedName>
    <definedName name="ciclopico">#REF!</definedName>
    <definedName name="ciclopico_1" localSheetId="1">#REF!</definedName>
    <definedName name="ciclopico_1" localSheetId="0">#REF!</definedName>
    <definedName name="ciclopico_1">#REF!</definedName>
    <definedName name="ciclovia" localSheetId="2" hidden="1">{#N/A,#N/A,FALSE,"ALVENARIA";#N/A,#N/A,FALSE,"BLOCOS";#N/A,#N/A,FALSE,"CINTAS";#N/A,#N/A,FALSE,"CORTINA";#N/A,#N/A,FALSE,"LAJES";#N/A,#N/A,FALSE,"PILARES";#N/A,#N/A,FALSE,"VIGAS"}</definedName>
    <definedName name="ciclovia" localSheetId="1" hidden="1">{#N/A,#N/A,FALSE,"ALVENARIA";#N/A,#N/A,FALSE,"BLOCOS";#N/A,#N/A,FALSE,"CINTAS";#N/A,#N/A,FALSE,"CORTINA";#N/A,#N/A,FALSE,"LAJES";#N/A,#N/A,FALSE,"PILARES";#N/A,#N/A,FALSE,"VIGAS"}</definedName>
    <definedName name="ciclovia" localSheetId="3" hidden="1">{#N/A,#N/A,FALSE,"ALVENARIA";#N/A,#N/A,FALSE,"BLOCOS";#N/A,#N/A,FALSE,"CINTAS";#N/A,#N/A,FALSE,"CORTINA";#N/A,#N/A,FALSE,"LAJES";#N/A,#N/A,FALSE,"PILARES";#N/A,#N/A,FALSE,"VIGAS"}</definedName>
    <definedName name="ciclovia" hidden="1">{#N/A,#N/A,FALSE,"ALVENARIA";#N/A,#N/A,FALSE,"BLOCOS";#N/A,#N/A,FALSE,"CINTAS";#N/A,#N/A,FALSE,"CORTINA";#N/A,#N/A,FALSE,"LAJES";#N/A,#N/A,FALSE,"PILARES";#N/A,#N/A,FALSE,"VIGAS"}</definedName>
    <definedName name="ciclovia2" localSheetId="2" hidden="1">{#N/A,#N/A,FALSE,"ALVENARIA";#N/A,#N/A,FALSE,"BLOCOS";#N/A,#N/A,FALSE,"CINTAS";#N/A,#N/A,FALSE,"CORTINA";#N/A,#N/A,FALSE,"LAJES";#N/A,#N/A,FALSE,"PILARES";#N/A,#N/A,FALSE,"VIGAS"}</definedName>
    <definedName name="ciclovia2" localSheetId="1" hidden="1">{#N/A,#N/A,FALSE,"ALVENARIA";#N/A,#N/A,FALSE,"BLOCOS";#N/A,#N/A,FALSE,"CINTAS";#N/A,#N/A,FALSE,"CORTINA";#N/A,#N/A,FALSE,"LAJES";#N/A,#N/A,FALSE,"PILARES";#N/A,#N/A,FALSE,"VIGAS"}</definedName>
    <definedName name="ciclovia2" localSheetId="3" hidden="1">{#N/A,#N/A,FALSE,"ALVENARIA";#N/A,#N/A,FALSE,"BLOCOS";#N/A,#N/A,FALSE,"CINTAS";#N/A,#N/A,FALSE,"CORTINA";#N/A,#N/A,FALSE,"LAJES";#N/A,#N/A,FALSE,"PILARES";#N/A,#N/A,FALSE,"VIGAS"}</definedName>
    <definedName name="ciclovia2" hidden="1">{#N/A,#N/A,FALSE,"ALVENARIA";#N/A,#N/A,FALSE,"BLOCOS";#N/A,#N/A,FALSE,"CINTAS";#N/A,#N/A,FALSE,"CORTINA";#N/A,#N/A,FALSE,"LAJES";#N/A,#N/A,FALSE,"PILARES";#N/A,#N/A,FALSE,"VIGAS"}</definedName>
    <definedName name="ciclovia3" localSheetId="2" hidden="1">{#N/A,#N/A,FALSE,"ALVENARIA";#N/A,#N/A,FALSE,"BLOCOS";#N/A,#N/A,FALSE,"CINTAS";#N/A,#N/A,FALSE,"CORTINA";#N/A,#N/A,FALSE,"LAJES";#N/A,#N/A,FALSE,"PILARES";#N/A,#N/A,FALSE,"VIGAS"}</definedName>
    <definedName name="ciclovia3" localSheetId="1" hidden="1">{#N/A,#N/A,FALSE,"ALVENARIA";#N/A,#N/A,FALSE,"BLOCOS";#N/A,#N/A,FALSE,"CINTAS";#N/A,#N/A,FALSE,"CORTINA";#N/A,#N/A,FALSE,"LAJES";#N/A,#N/A,FALSE,"PILARES";#N/A,#N/A,FALSE,"VIGAS"}</definedName>
    <definedName name="ciclovia3" localSheetId="3" hidden="1">{#N/A,#N/A,FALSE,"ALVENARIA";#N/A,#N/A,FALSE,"BLOCOS";#N/A,#N/A,FALSE,"CINTAS";#N/A,#N/A,FALSE,"CORTINA";#N/A,#N/A,FALSE,"LAJES";#N/A,#N/A,FALSE,"PILARES";#N/A,#N/A,FALSE,"VIGAS"}</definedName>
    <definedName name="ciclovia3" hidden="1">{#N/A,#N/A,FALSE,"ALVENARIA";#N/A,#N/A,FALSE,"BLOCOS";#N/A,#N/A,FALSE,"CINTAS";#N/A,#N/A,FALSE,"CORTINA";#N/A,#N/A,FALSE,"LAJES";#N/A,#N/A,FALSE,"PILARES";#N/A,#N/A,FALSE,"VIGAS"}</definedName>
    <definedName name="ciclovia4" localSheetId="2" hidden="1">{#N/A,#N/A,FALSE,"ALVENARIA";#N/A,#N/A,FALSE,"BLOCOS";#N/A,#N/A,FALSE,"CINTAS";#N/A,#N/A,FALSE,"CORTINA";#N/A,#N/A,FALSE,"LAJES";#N/A,#N/A,FALSE,"PILARES";#N/A,#N/A,FALSE,"VIGAS"}</definedName>
    <definedName name="ciclovia4" localSheetId="1" hidden="1">{#N/A,#N/A,FALSE,"ALVENARIA";#N/A,#N/A,FALSE,"BLOCOS";#N/A,#N/A,FALSE,"CINTAS";#N/A,#N/A,FALSE,"CORTINA";#N/A,#N/A,FALSE,"LAJES";#N/A,#N/A,FALSE,"PILARES";#N/A,#N/A,FALSE,"VIGAS"}</definedName>
    <definedName name="ciclovia4" localSheetId="3" hidden="1">{#N/A,#N/A,FALSE,"ALVENARIA";#N/A,#N/A,FALSE,"BLOCOS";#N/A,#N/A,FALSE,"CINTAS";#N/A,#N/A,FALSE,"CORTINA";#N/A,#N/A,FALSE,"LAJES";#N/A,#N/A,FALSE,"PILARES";#N/A,#N/A,FALSE,"VIGAS"}</definedName>
    <definedName name="ciclovia4" hidden="1">{#N/A,#N/A,FALSE,"ALVENARIA";#N/A,#N/A,FALSE,"BLOCOS";#N/A,#N/A,FALSE,"CINTAS";#N/A,#N/A,FALSE,"CORTINA";#N/A,#N/A,FALSE,"LAJES";#N/A,#N/A,FALSE,"PILARES";#N/A,#N/A,FALSE,"VIGAS"}</definedName>
    <definedName name="ciclovia5" localSheetId="2" hidden="1">{#N/A,#N/A,FALSE,"ALVENARIA";#N/A,#N/A,FALSE,"BLOCOS";#N/A,#N/A,FALSE,"CINTAS";#N/A,#N/A,FALSE,"CORTINA";#N/A,#N/A,FALSE,"LAJES";#N/A,#N/A,FALSE,"PILARES";#N/A,#N/A,FALSE,"VIGAS"}</definedName>
    <definedName name="ciclovia5" localSheetId="1" hidden="1">{#N/A,#N/A,FALSE,"ALVENARIA";#N/A,#N/A,FALSE,"BLOCOS";#N/A,#N/A,FALSE,"CINTAS";#N/A,#N/A,FALSE,"CORTINA";#N/A,#N/A,FALSE,"LAJES";#N/A,#N/A,FALSE,"PILARES";#N/A,#N/A,FALSE,"VIGAS"}</definedName>
    <definedName name="ciclovia5" localSheetId="3" hidden="1">{#N/A,#N/A,FALSE,"ALVENARIA";#N/A,#N/A,FALSE,"BLOCOS";#N/A,#N/A,FALSE,"CINTAS";#N/A,#N/A,FALSE,"CORTINA";#N/A,#N/A,FALSE,"LAJES";#N/A,#N/A,FALSE,"PILARES";#N/A,#N/A,FALSE,"VIGAS"}</definedName>
    <definedName name="ciclovia5" hidden="1">{#N/A,#N/A,FALSE,"ALVENARIA";#N/A,#N/A,FALSE,"BLOCOS";#N/A,#N/A,FALSE,"CINTAS";#N/A,#N/A,FALSE,"CORTINA";#N/A,#N/A,FALSE,"LAJES";#N/A,#N/A,FALSE,"PILARES";#N/A,#N/A,FALSE,"VIGAS"}</definedName>
    <definedName name="ciclovia6" localSheetId="2" hidden="1">{#N/A,#N/A,FALSE,"ALVENARIA";#N/A,#N/A,FALSE,"BLOCOS";#N/A,#N/A,FALSE,"CINTAS";#N/A,#N/A,FALSE,"CORTINA";#N/A,#N/A,FALSE,"LAJES";#N/A,#N/A,FALSE,"PILARES";#N/A,#N/A,FALSE,"VIGAS"}</definedName>
    <definedName name="ciclovia6" localSheetId="1" hidden="1">{#N/A,#N/A,FALSE,"ALVENARIA";#N/A,#N/A,FALSE,"BLOCOS";#N/A,#N/A,FALSE,"CINTAS";#N/A,#N/A,FALSE,"CORTINA";#N/A,#N/A,FALSE,"LAJES";#N/A,#N/A,FALSE,"PILARES";#N/A,#N/A,FALSE,"VIGAS"}</definedName>
    <definedName name="ciclovia6" localSheetId="3" hidden="1">{#N/A,#N/A,FALSE,"ALVENARIA";#N/A,#N/A,FALSE,"BLOCOS";#N/A,#N/A,FALSE,"CINTAS";#N/A,#N/A,FALSE,"CORTINA";#N/A,#N/A,FALSE,"LAJES";#N/A,#N/A,FALSE,"PILARES";#N/A,#N/A,FALSE,"VIGAS"}</definedName>
    <definedName name="ciclovia6" hidden="1">{#N/A,#N/A,FALSE,"ALVENARIA";#N/A,#N/A,FALSE,"BLOCOS";#N/A,#N/A,FALSE,"CINTAS";#N/A,#N/A,FALSE,"CORTINA";#N/A,#N/A,FALSE,"LAJES";#N/A,#N/A,FALSE,"PILARES";#N/A,#N/A,FALSE,"VIGAS"}</definedName>
    <definedName name="ciclovia7" localSheetId="2" hidden="1">{#N/A,#N/A,FALSE,"ALVENARIA";#N/A,#N/A,FALSE,"BLOCOS";#N/A,#N/A,FALSE,"CINTAS";#N/A,#N/A,FALSE,"CORTINA";#N/A,#N/A,FALSE,"LAJES";#N/A,#N/A,FALSE,"PILARES";#N/A,#N/A,FALSE,"VIGAS"}</definedName>
    <definedName name="ciclovia7" localSheetId="1" hidden="1">{#N/A,#N/A,FALSE,"ALVENARIA";#N/A,#N/A,FALSE,"BLOCOS";#N/A,#N/A,FALSE,"CINTAS";#N/A,#N/A,FALSE,"CORTINA";#N/A,#N/A,FALSE,"LAJES";#N/A,#N/A,FALSE,"PILARES";#N/A,#N/A,FALSE,"VIGAS"}</definedName>
    <definedName name="ciclovia7" localSheetId="3" hidden="1">{#N/A,#N/A,FALSE,"ALVENARIA";#N/A,#N/A,FALSE,"BLOCOS";#N/A,#N/A,FALSE,"CINTAS";#N/A,#N/A,FALSE,"CORTINA";#N/A,#N/A,FALSE,"LAJES";#N/A,#N/A,FALSE,"PILARES";#N/A,#N/A,FALSE,"VIGAS"}</definedName>
    <definedName name="ciclovia7" hidden="1">{#N/A,#N/A,FALSE,"ALVENARIA";#N/A,#N/A,FALSE,"BLOCOS";#N/A,#N/A,FALSE,"CINTAS";#N/A,#N/A,FALSE,"CORTINA";#N/A,#N/A,FALSE,"LAJES";#N/A,#N/A,FALSE,"PILARES";#N/A,#N/A,FALSE,"VIGAS"}</definedName>
    <definedName name="ciclovia8" localSheetId="2" hidden="1">{#N/A,#N/A,FALSE,"ALVENARIA";#N/A,#N/A,FALSE,"BLOCOS";#N/A,#N/A,FALSE,"CINTAS";#N/A,#N/A,FALSE,"CORTINA";#N/A,#N/A,FALSE,"LAJES";#N/A,#N/A,FALSE,"PILARES";#N/A,#N/A,FALSE,"VIGAS"}</definedName>
    <definedName name="ciclovia8" localSheetId="1" hidden="1">{#N/A,#N/A,FALSE,"ALVENARIA";#N/A,#N/A,FALSE,"BLOCOS";#N/A,#N/A,FALSE,"CINTAS";#N/A,#N/A,FALSE,"CORTINA";#N/A,#N/A,FALSE,"LAJES";#N/A,#N/A,FALSE,"PILARES";#N/A,#N/A,FALSE,"VIGAS"}</definedName>
    <definedName name="ciclovia8" localSheetId="3" hidden="1">{#N/A,#N/A,FALSE,"ALVENARIA";#N/A,#N/A,FALSE,"BLOCOS";#N/A,#N/A,FALSE,"CINTAS";#N/A,#N/A,FALSE,"CORTINA";#N/A,#N/A,FALSE,"LAJES";#N/A,#N/A,FALSE,"PILARES";#N/A,#N/A,FALSE,"VIGAS"}</definedName>
    <definedName name="ciclovia8" hidden="1">{#N/A,#N/A,FALSE,"ALVENARIA";#N/A,#N/A,FALSE,"BLOCOS";#N/A,#N/A,FALSE,"CINTAS";#N/A,#N/A,FALSE,"CORTINA";#N/A,#N/A,FALSE,"LAJES";#N/A,#N/A,FALSE,"PILARES";#N/A,#N/A,FALSE,"VIGAS"}</definedName>
    <definedName name="CINTYA" localSheetId="1">#REF!</definedName>
    <definedName name="CINTYA" localSheetId="0">#REF!</definedName>
    <definedName name="CINTYA">#REF!</definedName>
    <definedName name="Cisterna_e_Castelo_d_agua_Consulta" localSheetId="1">#REF!</definedName>
    <definedName name="Cisterna_e_Castelo_d_agua_Consulta" localSheetId="0">#REF!</definedName>
    <definedName name="Cisterna_e_Castelo_d_agua_Consulta">#REF!</definedName>
    <definedName name="CLIENTE" localSheetId="1">#REF!</definedName>
    <definedName name="CLIENTE" localSheetId="0">#REF!</definedName>
    <definedName name="CLIENTE">#REF!</definedName>
    <definedName name="Código" localSheetId="1">#REF!</definedName>
    <definedName name="Código" localSheetId="0">#REF!</definedName>
    <definedName name="Código">#REF!</definedName>
    <definedName name="Codigos" localSheetId="1">#REF!</definedName>
    <definedName name="Codigos" localSheetId="0">#REF!</definedName>
    <definedName name="Codigos">#REF!</definedName>
    <definedName name="COMPLEMENTARES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OMPLEMENTARES" localSheetId="1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OMPLEMENTARES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COMPOSICAO01" localSheetId="1">#REF!</definedName>
    <definedName name="COMPOSICAO01" localSheetId="0">#REF!</definedName>
    <definedName name="COMPOSICAO01">#REF!</definedName>
    <definedName name="COMPOSIÇÃO01" localSheetId="1">#REF!</definedName>
    <definedName name="COMPOSIÇÃO01" localSheetId="0">#REF!</definedName>
    <definedName name="COMPOSIÇÃO01">#REF!</definedName>
    <definedName name="COMPOSICAO01_1" localSheetId="1">#REF!</definedName>
    <definedName name="COMPOSICAO01_1" localSheetId="0">#REF!</definedName>
    <definedName name="COMPOSICAO01_1">#REF!</definedName>
    <definedName name="COMPOSICAO02" localSheetId="1">#REF!</definedName>
    <definedName name="COMPOSICAO02" localSheetId="0">#REF!</definedName>
    <definedName name="COMPOSICAO02">#REF!</definedName>
    <definedName name="COMPOSICAO02_1" localSheetId="1">#REF!</definedName>
    <definedName name="COMPOSICAO02_1" localSheetId="0">#REF!</definedName>
    <definedName name="COMPOSICAO02_1">#REF!</definedName>
    <definedName name="COMPRA" localSheetId="1">#REF!</definedName>
    <definedName name="COMPRA" localSheetId="0">#REF!</definedName>
    <definedName name="COMPRA">#REF!</definedName>
    <definedName name="COMPRAS" localSheetId="1">#REF!</definedName>
    <definedName name="COMPRAS" localSheetId="0">#REF!</definedName>
    <definedName name="COMPRAS">#REF!</definedName>
    <definedName name="COMPRIM" localSheetId="1">#REF!</definedName>
    <definedName name="COMPRIM" localSheetId="0">#REF!</definedName>
    <definedName name="COMPRIM">#REF!</definedName>
    <definedName name="comprimento" localSheetId="1">#REF!</definedName>
    <definedName name="comprimento" localSheetId="0">#REF!</definedName>
    <definedName name="comprimento">#REF!</definedName>
    <definedName name="Comprimento_Equivalente" localSheetId="1">#REF!</definedName>
    <definedName name="Comprimento_Equivalente" localSheetId="0">#REF!</definedName>
    <definedName name="Comprimento_Equivalente">#REF!</definedName>
    <definedName name="Conc_Magro_Bloco">2.303</definedName>
    <definedName name="CONCATENAR" localSheetId="2">CONCATENATE(#REF!," ",#REF!)</definedName>
    <definedName name="CONCATENAR" localSheetId="1">CONCATENATE(#REF!," ",#REF!)</definedName>
    <definedName name="CONCATENAR" localSheetId="0">CONCATENATE(#REF!," ",#REF!)</definedName>
    <definedName name="CONCATENAR">CONCATENATE(#REF!," ",#REF!)</definedName>
    <definedName name="concciclo" localSheetId="1">#REF!</definedName>
    <definedName name="concciclo" localSheetId="0">#REF!</definedName>
    <definedName name="concciclo">#REF!</definedName>
    <definedName name="concorrentes" localSheetId="1">#REF!</definedName>
    <definedName name="concorrentes" localSheetId="0">#REF!</definedName>
    <definedName name="concorrentes">#REF!</definedName>
    <definedName name="concreto" localSheetId="1">#REF!</definedName>
    <definedName name="concreto" localSheetId="0">#REF!</definedName>
    <definedName name="concreto">#REF!</definedName>
    <definedName name="Construcao_Casa_Maq_Plano_Inclinado" localSheetId="1">#REF!</definedName>
    <definedName name="Construcao_Casa_Maq_Plano_Inclinado" localSheetId="0">#REF!</definedName>
    <definedName name="Construcao_Casa_Maq_Plano_Inclinado">#REF!</definedName>
    <definedName name="Construcao_de_Acesso_a_Estacao_I" localSheetId="1">#REF!</definedName>
    <definedName name="Construcao_de_Acesso_a_Estacao_I" localSheetId="0">#REF!</definedName>
    <definedName name="Construcao_de_Acesso_a_Estacao_I">#REF!</definedName>
    <definedName name="Construcao_do_acesso_a_Estacao_I" localSheetId="1">#REF!</definedName>
    <definedName name="Construcao_do_acesso_a_Estacao_I" localSheetId="0">#REF!</definedName>
    <definedName name="Construcao_do_acesso_a_Estacao_I">#REF!</definedName>
    <definedName name="Construcao_Escadaria_Apoio" localSheetId="1">#REF!</definedName>
    <definedName name="Construcao_Escadaria_Apoio" localSheetId="0">#REF!</definedName>
    <definedName name="Construcao_Escadaria_Apoio">#REF!</definedName>
    <definedName name="contador" localSheetId="1">#REF!</definedName>
    <definedName name="contador" localSheetId="0">#REF!</definedName>
    <definedName name="contador">#REF!</definedName>
    <definedName name="Contencao" localSheetId="1">#REF!</definedName>
    <definedName name="Contencao" localSheetId="0">#REF!</definedName>
    <definedName name="Contencao">#REF!</definedName>
    <definedName name="Contencao_" localSheetId="1">#REF!</definedName>
    <definedName name="Contencao_" localSheetId="0">#REF!</definedName>
    <definedName name="Contencao_">#REF!</definedName>
    <definedName name="contratada" localSheetId="1">#REF!</definedName>
    <definedName name="contratada" localSheetId="0">#REF!</definedName>
    <definedName name="contratada">#REF!</definedName>
    <definedName name="Corte1" localSheetId="1">#REF!</definedName>
    <definedName name="Corte1" localSheetId="0">#REF!</definedName>
    <definedName name="Corte1">#REF!</definedName>
    <definedName name="Cortes" localSheetId="1">#REF!</definedName>
    <definedName name="Cortes" localSheetId="0">#REF!</definedName>
    <definedName name="Cortes">#REF!</definedName>
    <definedName name="cotação" localSheetId="2" hidden="1">{#N/A,#N/A,FALSE,"ALVENARIA";#N/A,#N/A,FALSE,"BLOCOS";#N/A,#N/A,FALSE,"CINTAS";#N/A,#N/A,FALSE,"CORTINA";#N/A,#N/A,FALSE,"LAJES";#N/A,#N/A,FALSE,"PILARES";#N/A,#N/A,FALSE,"VIGAS"}</definedName>
    <definedName name="cotação" localSheetId="1" hidden="1">{#N/A,#N/A,FALSE,"ALVENARIA";#N/A,#N/A,FALSE,"BLOCOS";#N/A,#N/A,FALSE,"CINTAS";#N/A,#N/A,FALSE,"CORTINA";#N/A,#N/A,FALSE,"LAJES";#N/A,#N/A,FALSE,"PILARES";#N/A,#N/A,FALSE,"VIGAS"}</definedName>
    <definedName name="cotação" localSheetId="3" hidden="1">{#N/A,#N/A,FALSE,"ALVENARIA";#N/A,#N/A,FALSE,"BLOCOS";#N/A,#N/A,FALSE,"CINTAS";#N/A,#N/A,FALSE,"CORTINA";#N/A,#N/A,FALSE,"LAJES";#N/A,#N/A,FALSE,"PILARES";#N/A,#N/A,FALSE,"VIGAS"}</definedName>
    <definedName name="cotação" hidden="1">{#N/A,#N/A,FALSE,"ALVENARIA";#N/A,#N/A,FALSE,"BLOCOS";#N/A,#N/A,FALSE,"CINTAS";#N/A,#N/A,FALSE,"CORTINA";#N/A,#N/A,FALSE,"LAJES";#N/A,#N/A,FALSE,"PILARES";#N/A,#N/A,FALSE,"VIGAS"}</definedName>
    <definedName name="cpartida" localSheetId="1">#REF!</definedName>
    <definedName name="cpartida" localSheetId="0">#REF!</definedName>
    <definedName name="cpartida">#REF!</definedName>
    <definedName name="CPU" localSheetId="1">#REF!</definedName>
    <definedName name="CPU" localSheetId="0">#REF!</definedName>
    <definedName name="CPU">#REF!</definedName>
    <definedName name="critério" localSheetId="1">#REF!</definedName>
    <definedName name="critério" localSheetId="0">#REF!</definedName>
    <definedName name="critério">#REF!</definedName>
    <definedName name="critério1" localSheetId="1">#REF!</definedName>
    <definedName name="critério1" localSheetId="0">#REF!</definedName>
    <definedName name="critério1">#REF!</definedName>
    <definedName name="CRONO.NivelExibicao" localSheetId="1" hidden="1">#REF!</definedName>
    <definedName name="CRONO.NivelExibicao" localSheetId="0" hidden="1">#REF!</definedName>
    <definedName name="CRONO.NivelExibicao" hidden="1">#REF!</definedName>
    <definedName name="CSA" localSheetId="1">#REF!</definedName>
    <definedName name="CSA" localSheetId="0">#REF!</definedName>
    <definedName name="CSA">#REF!</definedName>
    <definedName name="CSA_1" localSheetId="1">#REF!</definedName>
    <definedName name="CSA_1" localSheetId="0">#REF!</definedName>
    <definedName name="CSA_1">#REF!</definedName>
    <definedName name="CSPP" localSheetId="1">#REF!</definedName>
    <definedName name="CSPP" localSheetId="0">#REF!</definedName>
    <definedName name="CSPP">#REF!</definedName>
    <definedName name="CSPP_1" localSheetId="1">#REF!</definedName>
    <definedName name="CSPP_1" localSheetId="0">#REF!</definedName>
    <definedName name="CSPP_1">#REF!</definedName>
    <definedName name="CUSTO_DE_COMBUSTÍVEL_E_LUFRIFICANTES" localSheetId="1">#REF!</definedName>
    <definedName name="CUSTO_DE_COMBUSTÍVEL_E_LUFRIFICANTES" localSheetId="0">#REF!</definedName>
    <definedName name="CUSTO_DE_COMBUSTÍVEL_E_LUFRIFICANTES">#REF!</definedName>
    <definedName name="CVRD" localSheetId="1">#REF!</definedName>
    <definedName name="CVRD" localSheetId="0">#REF!</definedName>
    <definedName name="CVRD">#REF!</definedName>
    <definedName name="DADOS" localSheetId="1">#REF!</definedName>
    <definedName name="DADOS" localSheetId="0">#REF!</definedName>
    <definedName name="DADOS">#REF!</definedName>
    <definedName name="DAnilo" localSheetId="1">#REF!</definedName>
    <definedName name="DAnilo" localSheetId="0">#REF!</definedName>
    <definedName name="DAnilo">#REF!</definedName>
    <definedName name="DATA" localSheetId="1">#REF!</definedName>
    <definedName name="DATA" localSheetId="0">#REF!</definedName>
    <definedName name="DATA">#REF!</definedName>
    <definedName name="Database" localSheetId="1">#REF!</definedName>
    <definedName name="Database" localSheetId="0">#REF!</definedName>
    <definedName name="Database">#REF!</definedName>
    <definedName name="ddd" localSheetId="2" hidden="1">{#N/A,#N/A,FALSE,"ALVENARIA";#N/A,#N/A,FALSE,"BLOCOS";#N/A,#N/A,FALSE,"CINTAS";#N/A,#N/A,FALSE,"CORTINA";#N/A,#N/A,FALSE,"LAJES";#N/A,#N/A,FALSE,"PILARES";#N/A,#N/A,FALSE,"VIGAS"}</definedName>
    <definedName name="ddd" localSheetId="1" hidden="1">{#N/A,#N/A,FALSE,"ALVENARIA";#N/A,#N/A,FALSE,"BLOCOS";#N/A,#N/A,FALSE,"CINTAS";#N/A,#N/A,FALSE,"CORTINA";#N/A,#N/A,FALSE,"LAJES";#N/A,#N/A,FALSE,"PILARES";#N/A,#N/A,FALSE,"VIGAS"}</definedName>
    <definedName name="ddd" localSheetId="3" hidden="1">{#N/A,#N/A,FALSE,"ALVENARIA";#N/A,#N/A,FALSE,"BLOCOS";#N/A,#N/A,FALSE,"CINTAS";#N/A,#N/A,FALSE,"CORTINA";#N/A,#N/A,FALSE,"LAJES";#N/A,#N/A,FALSE,"PILARES";#N/A,#N/A,FALSE,"VIGAS"}</definedName>
    <definedName name="ddd" hidden="1">{#N/A,#N/A,FALSE,"ALVENARIA";#N/A,#N/A,FALSE,"BLOCOS";#N/A,#N/A,FALSE,"CINTAS";#N/A,#N/A,FALSE,"CORTINA";#N/A,#N/A,FALSE,"LAJES";#N/A,#N/A,FALSE,"PILARES";#N/A,#N/A,FALSE,"VIGAS"}</definedName>
    <definedName name="DDDDDDDDDDD" localSheetId="1">#REF!</definedName>
    <definedName name="DDDDDDDDDDD" localSheetId="0">#REF!</definedName>
    <definedName name="DDDDDDDDDDD">#REF!</definedName>
    <definedName name="Decréscimos" localSheetId="1">#REF!</definedName>
    <definedName name="Decréscimos" localSheetId="0">#REF!</definedName>
    <definedName name="Decréscimos">#REF!</definedName>
    <definedName name="DEFOFO" localSheetId="1">#REF!</definedName>
    <definedName name="DEFOFO" localSheetId="0">#REF!</definedName>
    <definedName name="DEFOFO">#REF!</definedName>
    <definedName name="DEFOFO100" localSheetId="1">#REF!</definedName>
    <definedName name="DEFOFO100" localSheetId="0">#REF!</definedName>
    <definedName name="DEFOFO100">#REF!</definedName>
    <definedName name="DEFOFO150" localSheetId="1">#REF!</definedName>
    <definedName name="DEFOFO150" localSheetId="0">#REF!</definedName>
    <definedName name="DEFOFO150">#REF!</definedName>
    <definedName name="DEFOFO200" localSheetId="1">#REF!</definedName>
    <definedName name="DEFOFO200" localSheetId="0">#REF!</definedName>
    <definedName name="DEFOFO200">#REF!</definedName>
    <definedName name="DEFOFO250" localSheetId="1">#REF!</definedName>
    <definedName name="DEFOFO250" localSheetId="0">#REF!</definedName>
    <definedName name="DEFOFO250">#REF!</definedName>
    <definedName name="DEFOFO300" localSheetId="1">#REF!</definedName>
    <definedName name="DEFOFO300" localSheetId="0">#REF!</definedName>
    <definedName name="DEFOFO300">#REF!</definedName>
    <definedName name="Dem_Lavanderia" localSheetId="1">#REF!</definedName>
    <definedName name="Dem_Lavanderia" localSheetId="0">#REF!</definedName>
    <definedName name="Dem_Lavanderia">#REF!</definedName>
    <definedName name="Demolicao_de_Guarita_Consulta" localSheetId="1">#REF!</definedName>
    <definedName name="Demolicao_de_Guarita_Consulta" localSheetId="0">#REF!</definedName>
    <definedName name="Demolicao_de_Guarita_Consulta">#REF!</definedName>
    <definedName name="Demolicao_Lavanderia_Existente" localSheetId="1">#REF!</definedName>
    <definedName name="Demolicao_Lavanderia_Existente" localSheetId="0">#REF!</definedName>
    <definedName name="Demolicao_Lavanderia_Existente">#REF!</definedName>
    <definedName name="Descricao" localSheetId="1">#REF!</definedName>
    <definedName name="Descricao" localSheetId="0">#REF!</definedName>
    <definedName name="Descricao">#REF!</definedName>
    <definedName name="DESONERACAO" localSheetId="2" hidden="1">IF(OR(Import.Desoneracao="DESONERADO",Import.Desoneracao="SIM"),"SIM","NÃO")</definedName>
    <definedName name="DESONERACAO" localSheetId="1" hidden="1">IF(OR(Cronograma!Import.Desoneracao="DESONERADO",Cronograma!Import.Desoneracao="SIM"),"SIM","NÃO")</definedName>
    <definedName name="DESONERACAO" localSheetId="3" hidden="1">IF(OR(Import.Desoneracao="DESONERADO",Import.Desoneracao="SIM"),"SIM","NÃO")</definedName>
    <definedName name="DESONERACAO" localSheetId="0" hidden="1">IF(OR(Eventograma!Import.Desoneracao="DESONERADO",Eventograma!Import.Desoneracao="SIM"),"SIM","NÃO")</definedName>
    <definedName name="DESONERACAO" hidden="1">IF(OR(Import.Desoneracao="DESONERADO",Import.Desoneracao="SIM"),"SIM","NÃO")</definedName>
    <definedName name="DEZEMBRO06" localSheetId="1">#REF!</definedName>
    <definedName name="DEZEMBRO06" localSheetId="0">#REF!</definedName>
    <definedName name="DEZEMBRO06">#REF!</definedName>
    <definedName name="dfg" localSheetId="1">#REF!</definedName>
    <definedName name="dfg" localSheetId="0">#REF!</definedName>
    <definedName name="dfg">#REF!</definedName>
    <definedName name="DFHG" localSheetId="1">#REF!</definedName>
    <definedName name="DFHG" localSheetId="0">#REF!</definedName>
    <definedName name="DFHG">#REF!</definedName>
    <definedName name="DIAMETRO" localSheetId="1">#REF!</definedName>
    <definedName name="DIAMETRO" localSheetId="0">#REF!</definedName>
    <definedName name="DIAMETRO">#REF!</definedName>
    <definedName name="dispositivos" localSheetId="1">#REF!</definedName>
    <definedName name="dispositivos" localSheetId="0">#REF!</definedName>
    <definedName name="dispositivos">#REF!</definedName>
    <definedName name="dispositivos1" localSheetId="1">#REF!</definedName>
    <definedName name="dispositivos1" localSheetId="0">#REF!</definedName>
    <definedName name="dispositivos1">#REF!</definedName>
    <definedName name="DOLAR" localSheetId="1">#REF!</definedName>
    <definedName name="DOLAR" localSheetId="0">#REF!</definedName>
    <definedName name="DOLAR">#REF!</definedName>
    <definedName name="dp" localSheetId="1">#REF!</definedName>
    <definedName name="dp" localSheetId="0">#REF!</definedName>
    <definedName name="dp">#REF!</definedName>
    <definedName name="DRENAGEM" localSheetId="1">#REF!</definedName>
    <definedName name="DRENAGEM" localSheetId="0">#REF!</definedName>
    <definedName name="DRENAGEM">#REF!</definedName>
    <definedName name="ds" localSheetId="1">#REF!</definedName>
    <definedName name="ds" localSheetId="0">#REF!</definedName>
    <definedName name="ds">#REF!</definedName>
    <definedName name="DTEE" localSheetId="1">#REF!</definedName>
    <definedName name="DTEE" localSheetId="0">#REF!</definedName>
    <definedName name="DTEE">#REF!</definedName>
    <definedName name="DTEP" localSheetId="1">#REF!</definedName>
    <definedName name="DTEP" localSheetId="0">#REF!</definedName>
    <definedName name="DTEP">#REF!</definedName>
    <definedName name="DTET" localSheetId="1">#REF!</definedName>
    <definedName name="DTET" localSheetId="0">#REF!</definedName>
    <definedName name="DTET">#REF!</definedName>
    <definedName name="DTFE" localSheetId="1">#REF!</definedName>
    <definedName name="DTFE" localSheetId="0">#REF!</definedName>
    <definedName name="DTFE">#REF!</definedName>
    <definedName name="DTFM" localSheetId="1">#REF!</definedName>
    <definedName name="DTFM" localSheetId="0">#REF!</definedName>
    <definedName name="DTFM">#REF!</definedName>
    <definedName name="DTL" localSheetId="1">#REF!</definedName>
    <definedName name="DTL" localSheetId="0">#REF!</definedName>
    <definedName name="DTL">#REF!</definedName>
    <definedName name="edital" localSheetId="1">#REF!</definedName>
    <definedName name="edital" localSheetId="0">#REF!</definedName>
    <definedName name="edital">#REF!</definedName>
    <definedName name="EE" localSheetId="1" hidden="1">#REF!</definedName>
    <definedName name="EE" localSheetId="0" hidden="1">#REF!</definedName>
    <definedName name="EE" hidden="1">#REF!</definedName>
    <definedName name="eeeeeeeeeeeeeeeeeeee" localSheetId="2" hidden="1">TEXT(Import.DataBase,"mm-aaaa")</definedName>
    <definedName name="eeeeeeeeeeeeeeeeeeee" localSheetId="1" hidden="1">TEXT(Cronograma!Import.DataBase,"mm-aaaa")</definedName>
    <definedName name="eeeeeeeeeeeeeeeeeeee" localSheetId="3" hidden="1">TEXT(Import.DataBase,"mm-aaaa")</definedName>
    <definedName name="eeeeeeeeeeeeeeeeeeee" localSheetId="0" hidden="1">TEXT(Eventograma!Import.DataBase,"mm-aaaa")</definedName>
    <definedName name="eeeeeeeeeeeeeeeeeeee" hidden="1">TEXT(Import.DataBase,"mm-aaaa")</definedName>
    <definedName name="EFETIVO" localSheetId="2">#REF!</definedName>
    <definedName name="EFETIVO" localSheetId="1">#REF!</definedName>
    <definedName name="EFETIVO" localSheetId="0">#REF!</definedName>
    <definedName name="EFETIVO">#REF!</definedName>
    <definedName name="ELEMVS07" localSheetId="1">#REF!</definedName>
    <definedName name="ELEMVS07" localSheetId="0">#REF!</definedName>
    <definedName name="ELEMVS07">#REF!</definedName>
    <definedName name="Eletric" localSheetId="1">#REF!</definedName>
    <definedName name="Eletric" localSheetId="0">#REF!</definedName>
    <definedName name="Eletric">#REF!</definedName>
    <definedName name="ELEVATÓRIAS" localSheetId="1">#REF!</definedName>
    <definedName name="ELEVATÓRIAS" localSheetId="0">#REF!</definedName>
    <definedName name="ELEVATÓRIAS">#REF!</definedName>
    <definedName name="EMBAL" localSheetId="1">#REF!</definedName>
    <definedName name="EMBAL" localSheetId="0">#REF!</definedName>
    <definedName name="EMBAL">#REF!</definedName>
    <definedName name="Embalagem" localSheetId="1">#REF!</definedName>
    <definedName name="Embalagem" localSheetId="0">#REF!</definedName>
    <definedName name="Embalagem">#REF!</definedName>
    <definedName name="empolamento" localSheetId="1">#REF!</definedName>
    <definedName name="empolamento" localSheetId="0">#REF!</definedName>
    <definedName name="empolamento">#REF!</definedName>
    <definedName name="EMPRE" localSheetId="1">#REF!</definedName>
    <definedName name="EMPRE" localSheetId="0">#REF!</definedName>
    <definedName name="EMPRE">#REF!</definedName>
    <definedName name="EMPRESA" localSheetId="1">#REF!</definedName>
    <definedName name="EMPRESA" localSheetId="0">#REF!</definedName>
    <definedName name="EMPRESA">#REF!</definedName>
    <definedName name="EMPRESAS" localSheetId="1">OFFSET(#REF!,1,0):OFFSET(#REF!,-1,0)</definedName>
    <definedName name="EMPRESAS" localSheetId="0">OFFSET(#REF!,1,0):OFFSET(#REF!,-1,0)</definedName>
    <definedName name="EMPRESAS">OFFSET(#REF!,1,0):OFFSET(#REF!,-1,0)</definedName>
    <definedName name="ENG" localSheetId="1">#REF!</definedName>
    <definedName name="ENG" localSheetId="0">#REF!</definedName>
    <definedName name="ENG">#REF!</definedName>
    <definedName name="EQUIPAMENTO" localSheetId="1">#REF!</definedName>
    <definedName name="EQUIPAMENTO" localSheetId="0">#REF!</definedName>
    <definedName name="EQUIPAMENTO">#REF!</definedName>
    <definedName name="erewrw" localSheetId="1">#REF!</definedName>
    <definedName name="erewrw" localSheetId="0">#REF!</definedName>
    <definedName name="erewrw">#REF!</definedName>
    <definedName name="ersdcefgbrnghrbgbrgfbgfwbvbfgvwfv" localSheetId="1">#REF!</definedName>
    <definedName name="ersdcefgbrnghrbgbrgfbgfwbvbfgvwfv" localSheetId="0">#REF!</definedName>
    <definedName name="ersdcefgbrnghrbgbrgfbgfwbvbfgvwfv">#REF!</definedName>
    <definedName name="Escadaria" localSheetId="1">#REF!</definedName>
    <definedName name="Escadaria" localSheetId="0">#REF!</definedName>
    <definedName name="Escadaria">#REF!</definedName>
    <definedName name="ESCMAN" localSheetId="1">#REF!</definedName>
    <definedName name="ESCMAN" localSheetId="0">#REF!</definedName>
    <definedName name="ESCMAN">#REF!</definedName>
    <definedName name="ESCRITÓRIO" localSheetId="1">#REF!</definedName>
    <definedName name="ESCRITÓRIO" localSheetId="0">#REF!</definedName>
    <definedName name="ESCRITÓRIO">#REF!</definedName>
    <definedName name="ESGOTO" localSheetId="1">#REF!</definedName>
    <definedName name="ESGOTO" localSheetId="0">#REF!</definedName>
    <definedName name="ESGOTO">#REF!</definedName>
    <definedName name="ESSENCIAIS" localSheetId="1">#REF!</definedName>
    <definedName name="ESSENCIAIS" localSheetId="0">#REF!</definedName>
    <definedName name="ESSENCIAIS">#REF!</definedName>
    <definedName name="Estacao_01" localSheetId="1">#REF!</definedName>
    <definedName name="Estacao_01" localSheetId="0">#REF!</definedName>
    <definedName name="Estacao_01">#REF!</definedName>
    <definedName name="Estacao_02" localSheetId="1">#REF!</definedName>
    <definedName name="Estacao_02" localSheetId="0">#REF!</definedName>
    <definedName name="Estacao_02">#REF!</definedName>
    <definedName name="Estacao_03" localSheetId="1">#REF!</definedName>
    <definedName name="Estacao_03" localSheetId="0">#REF!</definedName>
    <definedName name="Estacao_03">#REF!</definedName>
    <definedName name="Estacao_04" localSheetId="1">#REF!</definedName>
    <definedName name="Estacao_04" localSheetId="0">#REF!</definedName>
    <definedName name="Estacao_04">#REF!</definedName>
    <definedName name="Estacao_05" localSheetId="1">#REF!</definedName>
    <definedName name="Estacao_05" localSheetId="0">#REF!</definedName>
    <definedName name="Estacao_05">#REF!</definedName>
    <definedName name="ETAPA" localSheetId="1">#REF!</definedName>
    <definedName name="ETAPA" localSheetId="0">#REF!</definedName>
    <definedName name="ETAPA">#REF!</definedName>
    <definedName name="ETE" localSheetId="1">#REF!</definedName>
    <definedName name="ETE" localSheetId="0">#REF!</definedName>
    <definedName name="ETE">#REF!</definedName>
    <definedName name="eu" localSheetId="1">#REF!</definedName>
    <definedName name="eu" localSheetId="0">#REF!</definedName>
    <definedName name="eu">#REF!</definedName>
    <definedName name="Excel_BuiltIn__FilterDatabase_1" localSheetId="1">#REF!</definedName>
    <definedName name="Excel_BuiltIn__FilterDatabase_1" localSheetId="0">#REF!</definedName>
    <definedName name="Excel_BuiltIn__FilterDatabase_1">#REF!</definedName>
    <definedName name="Excel_BuiltIn__FilterDatabase_1_1" localSheetId="1">#REF!</definedName>
    <definedName name="Excel_BuiltIn__FilterDatabase_1_1" localSheetId="0">#REF!</definedName>
    <definedName name="Excel_BuiltIn__FilterDatabase_1_1">#REF!</definedName>
    <definedName name="Excel_BuiltIn__FilterDatabase_1_10" localSheetId="1">#REF!</definedName>
    <definedName name="Excel_BuiltIn__FilterDatabase_1_10" localSheetId="0">#REF!</definedName>
    <definedName name="Excel_BuiltIn__FilterDatabase_1_10">#REF!</definedName>
    <definedName name="Excel_BuiltIn__FilterDatabase_1_11" localSheetId="1">#REF!</definedName>
    <definedName name="Excel_BuiltIn__FilterDatabase_1_11" localSheetId="0">#REF!</definedName>
    <definedName name="Excel_BuiltIn__FilterDatabase_1_11">#REF!</definedName>
    <definedName name="Excel_BuiltIn__FilterDatabase_1_12" localSheetId="1">#REF!</definedName>
    <definedName name="Excel_BuiltIn__FilterDatabase_1_12" localSheetId="0">#REF!</definedName>
    <definedName name="Excel_BuiltIn__FilterDatabase_1_12">#REF!</definedName>
    <definedName name="Excel_BuiltIn__FilterDatabase_1_13" localSheetId="1">#REF!</definedName>
    <definedName name="Excel_BuiltIn__FilterDatabase_1_13" localSheetId="0">#REF!</definedName>
    <definedName name="Excel_BuiltIn__FilterDatabase_1_13">#REF!</definedName>
    <definedName name="Excel_BuiltIn__FilterDatabase_1_14" localSheetId="1">#REF!</definedName>
    <definedName name="Excel_BuiltIn__FilterDatabase_1_14" localSheetId="0">#REF!</definedName>
    <definedName name="Excel_BuiltIn__FilterDatabase_1_14">#REF!</definedName>
    <definedName name="Excel_BuiltIn__FilterDatabase_1_15" localSheetId="1">#REF!</definedName>
    <definedName name="Excel_BuiltIn__FilterDatabase_1_15" localSheetId="0">#REF!</definedName>
    <definedName name="Excel_BuiltIn__FilterDatabase_1_15">#REF!</definedName>
    <definedName name="Excel_BuiltIn__FilterDatabase_1_3" localSheetId="1">#REF!</definedName>
    <definedName name="Excel_BuiltIn__FilterDatabase_1_3" localSheetId="0">#REF!</definedName>
    <definedName name="Excel_BuiltIn__FilterDatabase_1_3">#REF!</definedName>
    <definedName name="Excel_BuiltIn__FilterDatabase_1_4" localSheetId="1">#REF!</definedName>
    <definedName name="Excel_BuiltIn__FilterDatabase_1_4" localSheetId="0">#REF!</definedName>
    <definedName name="Excel_BuiltIn__FilterDatabase_1_4">#REF!</definedName>
    <definedName name="Excel_BuiltIn__FilterDatabase_1_5" localSheetId="1">#REF!</definedName>
    <definedName name="Excel_BuiltIn__FilterDatabase_1_5" localSheetId="0">#REF!</definedName>
    <definedName name="Excel_BuiltIn__FilterDatabase_1_5">#REF!</definedName>
    <definedName name="Excel_BuiltIn__FilterDatabase_1_6" localSheetId="1">#REF!</definedName>
    <definedName name="Excel_BuiltIn__FilterDatabase_1_6" localSheetId="0">#REF!</definedName>
    <definedName name="Excel_BuiltIn__FilterDatabase_1_6">#REF!</definedName>
    <definedName name="Excel_BuiltIn__FilterDatabase_1_7" localSheetId="1">#REF!</definedName>
    <definedName name="Excel_BuiltIn__FilterDatabase_1_7" localSheetId="0">#REF!</definedName>
    <definedName name="Excel_BuiltIn__FilterDatabase_1_7">#REF!</definedName>
    <definedName name="Excel_BuiltIn__FilterDatabase_1_9" localSheetId="1">#REF!</definedName>
    <definedName name="Excel_BuiltIn__FilterDatabase_1_9" localSheetId="0">#REF!</definedName>
    <definedName name="Excel_BuiltIn__FilterDatabase_1_9">#REF!</definedName>
    <definedName name="Excel_BuiltIn_Database" localSheetId="1">#REF!</definedName>
    <definedName name="Excel_BuiltIn_Database" localSheetId="0">#REF!</definedName>
    <definedName name="Excel_BuiltIn_Database">#REF!</definedName>
    <definedName name="Excel_BuiltIn_Database_1" localSheetId="1">#REF!</definedName>
    <definedName name="Excel_BuiltIn_Database_1" localSheetId="0">#REF!</definedName>
    <definedName name="Excel_BuiltIn_Database_1">#REF!</definedName>
    <definedName name="Excel_BuiltIn_Database_10" localSheetId="1">#REF!</definedName>
    <definedName name="Excel_BuiltIn_Database_10" localSheetId="0">#REF!</definedName>
    <definedName name="Excel_BuiltIn_Database_10">#REF!</definedName>
    <definedName name="Excel_BuiltIn_Database_11" localSheetId="1">#REF!</definedName>
    <definedName name="Excel_BuiltIn_Database_11" localSheetId="0">#REF!</definedName>
    <definedName name="Excel_BuiltIn_Database_11">#REF!</definedName>
    <definedName name="Excel_BuiltIn_Database_12" localSheetId="1">#REF!</definedName>
    <definedName name="Excel_BuiltIn_Database_12" localSheetId="0">#REF!</definedName>
    <definedName name="Excel_BuiltIn_Database_12">#REF!</definedName>
    <definedName name="Excel_BuiltIn_Database_13" localSheetId="1">#REF!</definedName>
    <definedName name="Excel_BuiltIn_Database_13" localSheetId="0">#REF!</definedName>
    <definedName name="Excel_BuiltIn_Database_13">#REF!</definedName>
    <definedName name="Excel_BuiltIn_Database_14" localSheetId="1">#REF!</definedName>
    <definedName name="Excel_BuiltIn_Database_14" localSheetId="0">#REF!</definedName>
    <definedName name="Excel_BuiltIn_Database_14">#REF!</definedName>
    <definedName name="Excel_BuiltIn_Database_15" localSheetId="1">#REF!</definedName>
    <definedName name="Excel_BuiltIn_Database_15" localSheetId="0">#REF!</definedName>
    <definedName name="Excel_BuiltIn_Database_15">#REF!</definedName>
    <definedName name="Excel_BuiltIn_Database_3" localSheetId="1">#REF!</definedName>
    <definedName name="Excel_BuiltIn_Database_3" localSheetId="0">#REF!</definedName>
    <definedName name="Excel_BuiltIn_Database_3">#REF!</definedName>
    <definedName name="Excel_BuiltIn_Database_4" localSheetId="1">#REF!</definedName>
    <definedName name="Excel_BuiltIn_Database_4" localSheetId="0">#REF!</definedName>
    <definedName name="Excel_BuiltIn_Database_4">#REF!</definedName>
    <definedName name="Excel_BuiltIn_Database_5" localSheetId="1">#REF!</definedName>
    <definedName name="Excel_BuiltIn_Database_5" localSheetId="0">#REF!</definedName>
    <definedName name="Excel_BuiltIn_Database_5">#REF!</definedName>
    <definedName name="Excel_BuiltIn_Database_6" localSheetId="1">#REF!</definedName>
    <definedName name="Excel_BuiltIn_Database_6" localSheetId="0">#REF!</definedName>
    <definedName name="Excel_BuiltIn_Database_6">#REF!</definedName>
    <definedName name="Excel_BuiltIn_Database_7" localSheetId="1">#REF!</definedName>
    <definedName name="Excel_BuiltIn_Database_7" localSheetId="0">#REF!</definedName>
    <definedName name="Excel_BuiltIn_Database_7">#REF!</definedName>
    <definedName name="Excel_BuiltIn_Database_9" localSheetId="1">#REF!</definedName>
    <definedName name="Excel_BuiltIn_Database_9" localSheetId="0">#REF!</definedName>
    <definedName name="Excel_BuiltIn_Database_9">#REF!</definedName>
    <definedName name="Excel_BuiltIn_Print_Area" localSheetId="1">#REF!</definedName>
    <definedName name="Excel_BuiltIn_Print_Area" localSheetId="0">#REF!</definedName>
    <definedName name="Excel_BuiltIn_Print_Area">#REF!</definedName>
    <definedName name="Excel_BuiltIn_Print_Area_1" localSheetId="1">#REF!</definedName>
    <definedName name="Excel_BuiltIn_Print_Area_1" localSheetId="0">#REF!</definedName>
    <definedName name="Excel_BuiltIn_Print_Area_1">#REF!</definedName>
    <definedName name="Excel_BuiltIn_Print_Area_1_1" localSheetId="1">#REF!</definedName>
    <definedName name="Excel_BuiltIn_Print_Area_1_1" localSheetId="0">#REF!</definedName>
    <definedName name="Excel_BuiltIn_Print_Area_1_1">#REF!</definedName>
    <definedName name="Excel_BuiltIn_Print_Area_1_1_1" localSheetId="1">#REF!</definedName>
    <definedName name="Excel_BuiltIn_Print_Area_1_1_1" localSheetId="0">#REF!</definedName>
    <definedName name="Excel_BuiltIn_Print_Area_1_1_1">#REF!</definedName>
    <definedName name="Excel_BuiltIn_Print_Area_1_1_5" localSheetId="1">#REF!</definedName>
    <definedName name="Excel_BuiltIn_Print_Area_1_1_5" localSheetId="0">#REF!</definedName>
    <definedName name="Excel_BuiltIn_Print_Area_1_1_5">#REF!</definedName>
    <definedName name="Excel_BuiltIn_Print_Area_1_1_6" localSheetId="1">#REF!</definedName>
    <definedName name="Excel_BuiltIn_Print_Area_1_1_6" localSheetId="0">#REF!</definedName>
    <definedName name="Excel_BuiltIn_Print_Area_1_1_6">#REF!</definedName>
    <definedName name="Excel_BuiltIn_Print_Area_1_6" localSheetId="1">#REF!</definedName>
    <definedName name="Excel_BuiltIn_Print_Area_1_6" localSheetId="0">#REF!</definedName>
    <definedName name="Excel_BuiltIn_Print_Area_1_6">#REF!</definedName>
    <definedName name="Excel_BuiltIn_Print_Area_1_7" localSheetId="1">#REF!</definedName>
    <definedName name="Excel_BuiltIn_Print_Area_1_7" localSheetId="0">#REF!</definedName>
    <definedName name="Excel_BuiltIn_Print_Area_1_7">#REF!</definedName>
    <definedName name="Excel_BuiltIn_Print_Area_1_8" localSheetId="1">#REF!</definedName>
    <definedName name="Excel_BuiltIn_Print_Area_1_8" localSheetId="0">#REF!</definedName>
    <definedName name="Excel_BuiltIn_Print_Area_1_8">#REF!</definedName>
    <definedName name="Excel_BuiltIn_Print_Area_1_9" localSheetId="1">#REF!</definedName>
    <definedName name="Excel_BuiltIn_Print_Area_1_9" localSheetId="0">#REF!</definedName>
    <definedName name="Excel_BuiltIn_Print_Area_1_9">#REF!</definedName>
    <definedName name="Excel_BuiltIn_Print_Area_2" localSheetId="1">#REF!</definedName>
    <definedName name="Excel_BuiltIn_Print_Area_2" localSheetId="0">#REF!</definedName>
    <definedName name="Excel_BuiltIn_Print_Area_2">#REF!</definedName>
    <definedName name="Excel_BuiltIn_Print_Area_2_1" localSheetId="1">#REF!</definedName>
    <definedName name="Excel_BuiltIn_Print_Area_2_1" localSheetId="0">#REF!</definedName>
    <definedName name="Excel_BuiltIn_Print_Area_2_1">#REF!</definedName>
    <definedName name="Excel_BuiltIn_Print_Area_2_1_1" localSheetId="1">#REF!</definedName>
    <definedName name="Excel_BuiltIn_Print_Area_2_1_1" localSheetId="0">#REF!</definedName>
    <definedName name="Excel_BuiltIn_Print_Area_2_1_1">#REF!</definedName>
    <definedName name="Excel_BuiltIn_Print_Area_2_1_1_1" localSheetId="1">#REF!</definedName>
    <definedName name="Excel_BuiltIn_Print_Area_2_1_1_1" localSheetId="0">#REF!</definedName>
    <definedName name="Excel_BuiltIn_Print_Area_2_1_1_1">#REF!</definedName>
    <definedName name="Excel_BuiltIn_Print_Area_2_6" localSheetId="1">#REF!</definedName>
    <definedName name="Excel_BuiltIn_Print_Area_2_6" localSheetId="0">#REF!</definedName>
    <definedName name="Excel_BuiltIn_Print_Area_2_6">#REF!</definedName>
    <definedName name="Excel_BuiltIn_Print_Area_2_7" localSheetId="1">#REF!</definedName>
    <definedName name="Excel_BuiltIn_Print_Area_2_7" localSheetId="0">#REF!</definedName>
    <definedName name="Excel_BuiltIn_Print_Area_2_7">#REF!</definedName>
    <definedName name="Excel_BuiltIn_Print_Area_2_8" localSheetId="1">#REF!</definedName>
    <definedName name="Excel_BuiltIn_Print_Area_2_8" localSheetId="0">#REF!</definedName>
    <definedName name="Excel_BuiltIn_Print_Area_2_8">#REF!</definedName>
    <definedName name="Excel_BuiltIn_Print_Area_2_9" localSheetId="1">#REF!</definedName>
    <definedName name="Excel_BuiltIn_Print_Area_2_9" localSheetId="0">#REF!</definedName>
    <definedName name="Excel_BuiltIn_Print_Area_2_9">#REF!</definedName>
    <definedName name="Excel_BuiltIn_Print_Area_3" localSheetId="1">#REF!</definedName>
    <definedName name="Excel_BuiltIn_Print_Area_3" localSheetId="0">#REF!</definedName>
    <definedName name="Excel_BuiltIn_Print_Area_3">#REF!</definedName>
    <definedName name="Excel_BuiltIn_Print_Area_3_1" localSheetId="1">#REF!</definedName>
    <definedName name="Excel_BuiltIn_Print_Area_3_1" localSheetId="0">#REF!</definedName>
    <definedName name="Excel_BuiltIn_Print_Area_3_1">#REF!</definedName>
    <definedName name="Excel_BuiltIn_Print_Area_3_1_1" localSheetId="1">#REF!</definedName>
    <definedName name="Excel_BuiltIn_Print_Area_3_1_1" localSheetId="0">#REF!</definedName>
    <definedName name="Excel_BuiltIn_Print_Area_3_1_1">#REF!</definedName>
    <definedName name="Excel_BuiltIn_Print_Area_4" localSheetId="1">#REF!</definedName>
    <definedName name="Excel_BuiltIn_Print_Area_4" localSheetId="3">#REF!</definedName>
    <definedName name="Excel_BuiltIn_Print_Area_4" localSheetId="0">#REF!</definedName>
    <definedName name="Excel_BuiltIn_Print_Area_4">#REF!</definedName>
    <definedName name="Excel_BuiltIn_Print_Area_4_1" localSheetId="1">#REF!</definedName>
    <definedName name="Excel_BuiltIn_Print_Area_4_1" localSheetId="0">#REF!</definedName>
    <definedName name="Excel_BuiltIn_Print_Area_4_1">#REF!</definedName>
    <definedName name="Excel_BuiltIn_Print_Area_5" localSheetId="1">#REF!</definedName>
    <definedName name="Excel_BuiltIn_Print_Area_5" localSheetId="0">#REF!</definedName>
    <definedName name="Excel_BuiltIn_Print_Area_5">#REF!</definedName>
    <definedName name="Excel_BuiltIn_Print_Area_5_1" localSheetId="1">#REF!</definedName>
    <definedName name="Excel_BuiltIn_Print_Area_5_1" localSheetId="0">#REF!</definedName>
    <definedName name="Excel_BuiltIn_Print_Area_5_1">#REF!</definedName>
    <definedName name="Excel_BuiltIn_Print_Area_5_1_1" localSheetId="1">#REF!</definedName>
    <definedName name="Excel_BuiltIn_Print_Area_5_1_1" localSheetId="0">#REF!</definedName>
    <definedName name="Excel_BuiltIn_Print_Area_5_1_1">#REF!</definedName>
    <definedName name="Excel_BuiltIn_Print_Area_6" localSheetId="1">#REF!</definedName>
    <definedName name="Excel_BuiltIn_Print_Area_6" localSheetId="0">#REF!</definedName>
    <definedName name="Excel_BuiltIn_Print_Area_6">#REF!</definedName>
    <definedName name="Excel_BuiltIn_Print_Area_6_1" localSheetId="1">#REF!</definedName>
    <definedName name="Excel_BuiltIn_Print_Area_6_1" localSheetId="0">#REF!</definedName>
    <definedName name="Excel_BuiltIn_Print_Area_6_1">#REF!</definedName>
    <definedName name="Excel_BuiltIn_Print_Area_7" localSheetId="1">#REF!</definedName>
    <definedName name="Excel_BuiltIn_Print_Area_7" localSheetId="0">#REF!</definedName>
    <definedName name="Excel_BuiltIn_Print_Area_7">#REF!</definedName>
    <definedName name="Excel_BuiltIn_Print_Area_8" localSheetId="1">#REF!</definedName>
    <definedName name="Excel_BuiltIn_Print_Area_8" localSheetId="0">#REF!</definedName>
    <definedName name="Excel_BuiltIn_Print_Area_8">#REF!</definedName>
    <definedName name="Excel_BuiltIn_Print_Area_8_1" localSheetId="1">#REF!</definedName>
    <definedName name="Excel_BuiltIn_Print_Area_8_1" localSheetId="0">#REF!</definedName>
    <definedName name="Excel_BuiltIn_Print_Area_8_1">#REF!</definedName>
    <definedName name="Excel_BuiltIn_Print_Titles_1" localSheetId="1">#REF!</definedName>
    <definedName name="Excel_BuiltIn_Print_Titles_1" localSheetId="0">#REF!</definedName>
    <definedName name="Excel_BuiltIn_Print_Titles_1">#REF!</definedName>
    <definedName name="Excel_BuiltIn_Print_Titles_1_1" localSheetId="1">#REF!</definedName>
    <definedName name="Excel_BuiltIn_Print_Titles_1_1" localSheetId="0">#REF!</definedName>
    <definedName name="Excel_BuiltIn_Print_Titles_1_1">#REF!</definedName>
    <definedName name="Excel_BuiltIn_Print_Titles_1_1_5" localSheetId="1">#REF!</definedName>
    <definedName name="Excel_BuiltIn_Print_Titles_1_1_5" localSheetId="0">#REF!</definedName>
    <definedName name="Excel_BuiltIn_Print_Titles_1_1_5">#REF!</definedName>
    <definedName name="Excel_BuiltIn_Print_Titles_1_1_6" localSheetId="1">#REF!</definedName>
    <definedName name="Excel_BuiltIn_Print_Titles_1_1_6" localSheetId="0">#REF!</definedName>
    <definedName name="Excel_BuiltIn_Print_Titles_1_1_6">#REF!</definedName>
    <definedName name="Excel_BuiltIn_Print_Titles_2_1" localSheetId="1">#REF!</definedName>
    <definedName name="Excel_BuiltIn_Print_Titles_2_1" localSheetId="0">#REF!</definedName>
    <definedName name="Excel_BuiltIn_Print_Titles_2_1">#REF!</definedName>
    <definedName name="Excel_BuiltIn_Print_Titles_3" localSheetId="1">#REF!</definedName>
    <definedName name="Excel_BuiltIn_Print_Titles_3" localSheetId="0">#REF!</definedName>
    <definedName name="Excel_BuiltIn_Print_Titles_3">#REF!</definedName>
    <definedName name="Excel_BuiltIn_Print_Titles_3_1" localSheetId="1">#REF!</definedName>
    <definedName name="Excel_BuiltIn_Print_Titles_3_1" localSheetId="0">#REF!</definedName>
    <definedName name="Excel_BuiltIn_Print_Titles_3_1">#REF!</definedName>
    <definedName name="Excel_BuiltIn_Print_Titles_4" localSheetId="1">#REF!</definedName>
    <definedName name="Excel_BuiltIn_Print_Titles_4" localSheetId="0">#REF!</definedName>
    <definedName name="Excel_BuiltIn_Print_Titles_4">#REF!</definedName>
    <definedName name="Excel_BuiltIn_Print_Titles_5" localSheetId="2">#REF!</definedName>
    <definedName name="Excel_BuiltIn_Print_Titles_5" localSheetId="1">#REF!</definedName>
    <definedName name="Excel_BuiltIn_Print_Titles_5" localSheetId="0">#REF!</definedName>
    <definedName name="Excel_BuiltIn_Print_Titles_5">#REF!</definedName>
    <definedName name="Excel_BuiltIn_Print_Titles_5_1" localSheetId="1">#REF!</definedName>
    <definedName name="Excel_BuiltIn_Print_Titles_5_1" localSheetId="0">#REF!</definedName>
    <definedName name="Excel_BuiltIn_Print_Titles_5_1">#REF!</definedName>
    <definedName name="Excel_BuiltIn_Print_Titles_6" localSheetId="1">#REF!</definedName>
    <definedName name="Excel_BuiltIn_Print_Titles_6" localSheetId="0">#REF!</definedName>
    <definedName name="Excel_BuiltIn_Print_Titles_6">#REF!</definedName>
    <definedName name="Excel_BuiltIn_Print_Titles_7" localSheetId="1">#REF!</definedName>
    <definedName name="Excel_BuiltIn_Print_Titles_7" localSheetId="0">#REF!</definedName>
    <definedName name="Excel_BuiltIn_Print_Titles_7">#REF!</definedName>
    <definedName name="Excel_BuiltIn_Print_Titles_8" localSheetId="1">#REF!</definedName>
    <definedName name="Excel_BuiltIn_Print_Titles_8" localSheetId="0">#REF!</definedName>
    <definedName name="Excel_BuiltIn_Print_Titles_8">#REF!</definedName>
    <definedName name="Execucao_Fundacoes_Plano_Inclinado" localSheetId="1">#REF!</definedName>
    <definedName name="Execucao_Fundacoes_Plano_Inclinado" localSheetId="0">#REF!</definedName>
    <definedName name="Execucao_Fundacoes_Plano_Inclinado">#REF!</definedName>
    <definedName name="Exist" localSheetId="1">#REF!</definedName>
    <definedName name="Exist" localSheetId="0">#REF!</definedName>
    <definedName name="Exist">#REF!</definedName>
    <definedName name="EXT" localSheetId="1">#REF!</definedName>
    <definedName name="EXT" localSheetId="0">#REF!</definedName>
    <definedName name="EXT">#REF!</definedName>
    <definedName name="Ext_BordaMaior">61.41</definedName>
    <definedName name="Ext_BordaMenor">49.2429</definedName>
    <definedName name="Ext_Eixo">47.27</definedName>
    <definedName name="extensao" localSheetId="1">#REF!</definedName>
    <definedName name="extensao" localSheetId="0">#REF!</definedName>
    <definedName name="extensao">#REF!</definedName>
    <definedName name="EXTENSÃO" localSheetId="1">#REF!</definedName>
    <definedName name="EXTENSÃO" localSheetId="0">#REF!</definedName>
    <definedName name="EXTENSÃO">#REF!</definedName>
    <definedName name="EXTENSÃO_1" localSheetId="1">#REF!</definedName>
    <definedName name="EXTENSÃO_1" localSheetId="0">#REF!</definedName>
    <definedName name="EXTENSÃO_1">#REF!</definedName>
    <definedName name="extred100" localSheetId="1">#REF!</definedName>
    <definedName name="extred100" localSheetId="0">#REF!</definedName>
    <definedName name="extred100">#REF!</definedName>
    <definedName name="EXTREDE" localSheetId="1">#REF!</definedName>
    <definedName name="EXTREDE" localSheetId="0">#REF!</definedName>
    <definedName name="EXTREDE">#REF!</definedName>
    <definedName name="EXTREDE_1" localSheetId="1">#REF!</definedName>
    <definedName name="EXTREDE_1" localSheetId="0">#REF!</definedName>
    <definedName name="EXTREDE_1">#REF!</definedName>
    <definedName name="F" localSheetId="1">#REF!</definedName>
    <definedName name="F" localSheetId="0">#REF!</definedName>
    <definedName name="F">#REF!</definedName>
    <definedName name="fAFGEG" localSheetId="1">#REF!</definedName>
    <definedName name="fAFGEG" localSheetId="0">#REF!</definedName>
    <definedName name="fAFGEG">#REF!</definedName>
    <definedName name="Faixa" localSheetId="1">#REF!</definedName>
    <definedName name="Faixa" localSheetId="0">#REF!</definedName>
    <definedName name="Faixa">#REF!</definedName>
    <definedName name="Fator_de_Compactação" localSheetId="1">#REF!</definedName>
    <definedName name="Fator_de_Compactação" localSheetId="0">#REF!</definedName>
    <definedName name="Fator_de_Compactação">#REF!</definedName>
    <definedName name="FDHRTU" localSheetId="1">#REF!</definedName>
    <definedName name="FDHRTU" localSheetId="0">#REF!</definedName>
    <definedName name="FDHRTU">#REF!</definedName>
    <definedName name="fdhsgjh" localSheetId="1">#REF!</definedName>
    <definedName name="fdhsgjh" localSheetId="0">#REF!</definedName>
    <definedName name="fdhsgjh">#REF!</definedName>
    <definedName name="fffff" localSheetId="2" hidden="1">{"'EI 060 02'!$A$1:$K$59"}</definedName>
    <definedName name="fffff" localSheetId="1" hidden="1">{"'EI 060 02'!$A$1:$K$59"}</definedName>
    <definedName name="fffff" hidden="1">{"'EI 060 02'!$A$1:$K$59"}</definedName>
    <definedName name="FGV" localSheetId="1">#REF!</definedName>
    <definedName name="FGV" localSheetId="0">#REF!</definedName>
    <definedName name="FGV">#REF!</definedName>
    <definedName name="FGVC" localSheetId="1">#REF!</definedName>
    <definedName name="FGVC" localSheetId="0">#REF!</definedName>
    <definedName name="FGVC">#REF!</definedName>
    <definedName name="FGVC0504" localSheetId="1">#REF!</definedName>
    <definedName name="FGVC0504" localSheetId="0">#REF!</definedName>
    <definedName name="FGVC0504">#REF!</definedName>
    <definedName name="FGVSER" localSheetId="1">#REF!</definedName>
    <definedName name="FGVSER" localSheetId="0">#REF!</definedName>
    <definedName name="FGVSER">#REF!</definedName>
    <definedName name="firma1" localSheetId="1">#REF!</definedName>
    <definedName name="firma1" localSheetId="0">#REF!</definedName>
    <definedName name="firma1">#REF!</definedName>
    <definedName name="firma2" localSheetId="1">#REF!</definedName>
    <definedName name="firma2" localSheetId="0">#REF!</definedName>
    <definedName name="firma2">#REF!</definedName>
    <definedName name="fjtdj" localSheetId="1">#REF!</definedName>
    <definedName name="fjtdj" localSheetId="0">#REF!</definedName>
    <definedName name="fjtdj">#REF!</definedName>
    <definedName name="FOFO" localSheetId="1">#REF!</definedName>
    <definedName name="FOFO" localSheetId="0">#REF!</definedName>
    <definedName name="FOFO">#REF!</definedName>
    <definedName name="FOFO150" localSheetId="1">#REF!</definedName>
    <definedName name="FOFO150" localSheetId="0">#REF!</definedName>
    <definedName name="FOFO150">#REF!</definedName>
    <definedName name="FOFO200" localSheetId="1">#REF!</definedName>
    <definedName name="FOFO200" localSheetId="0">#REF!</definedName>
    <definedName name="FOFO200">#REF!</definedName>
    <definedName name="FOFO50" localSheetId="1">#REF!</definedName>
    <definedName name="FOFO50" localSheetId="0">#REF!</definedName>
    <definedName name="FOFO50">#REF!</definedName>
    <definedName name="FOFO75" localSheetId="1">#REF!</definedName>
    <definedName name="FOFO75" localSheetId="0">#REF!</definedName>
    <definedName name="FOFO75">#REF!</definedName>
    <definedName name="FOFO80" localSheetId="1">#REF!</definedName>
    <definedName name="FOFO80" localSheetId="0">#REF!</definedName>
    <definedName name="FOFO80">#REF!</definedName>
    <definedName name="Forma_BlocoE1">16.64*2+16.203</definedName>
    <definedName name="Forma_BlocoE2">13.64*2+11.628</definedName>
    <definedName name="Forma_BloPort">17.64*2.5+18.23</definedName>
    <definedName name="Forma_Trav">91.81</definedName>
    <definedName name="Format" localSheetId="1">#REF!</definedName>
    <definedName name="Format" localSheetId="0">#REF!</definedName>
    <definedName name="Format">#REF!</definedName>
    <definedName name="Fossa20" localSheetId="2" hidden="1">{#N/A,#N/A,FALSE,"ALVENARIA";#N/A,#N/A,FALSE,"BLOCOS";#N/A,#N/A,FALSE,"CINTAS";#N/A,#N/A,FALSE,"CORTINA";#N/A,#N/A,FALSE,"LAJES";#N/A,#N/A,FALSE,"PILARES";#N/A,#N/A,FALSE,"VIGAS"}</definedName>
    <definedName name="Fossa20" localSheetId="1" hidden="1">{#N/A,#N/A,FALSE,"ALVENARIA";#N/A,#N/A,FALSE,"BLOCOS";#N/A,#N/A,FALSE,"CINTAS";#N/A,#N/A,FALSE,"CORTINA";#N/A,#N/A,FALSE,"LAJES";#N/A,#N/A,FALSE,"PILARES";#N/A,#N/A,FALSE,"VIGAS"}</definedName>
    <definedName name="Fossa20" localSheetId="3" hidden="1">{#N/A,#N/A,FALSE,"ALVENARIA";#N/A,#N/A,FALSE,"BLOCOS";#N/A,#N/A,FALSE,"CINTAS";#N/A,#N/A,FALSE,"CORTINA";#N/A,#N/A,FALSE,"LAJES";#N/A,#N/A,FALSE,"PILARES";#N/A,#N/A,FALSE,"VIGAS"}</definedName>
    <definedName name="Fossa20" hidden="1">{#N/A,#N/A,FALSE,"ALVENARIA";#N/A,#N/A,FALSE,"BLOCOS";#N/A,#N/A,FALSE,"CINTAS";#N/A,#N/A,FALSE,"CORTINA";#N/A,#N/A,FALSE,"LAJES";#N/A,#N/A,FALSE,"PILARES";#N/A,#N/A,FALSE,"VIGAS"}</definedName>
    <definedName name="Fot" localSheetId="2" hidden="1">{"'EI 060 02'!$A$1:$K$59"}</definedName>
    <definedName name="Fot" localSheetId="1" hidden="1">{"'EI 060 02'!$A$1:$K$59"}</definedName>
    <definedName name="Fot" hidden="1">{"'EI 060 02'!$A$1:$K$59"}</definedName>
    <definedName name="fran" localSheetId="2" hidden="1">{#N/A,#N/A,FALSE,"ALVENARIA";#N/A,#N/A,FALSE,"BLOCOS";#N/A,#N/A,FALSE,"CINTAS";#N/A,#N/A,FALSE,"CORTINA";#N/A,#N/A,FALSE,"LAJES";#N/A,#N/A,FALSE,"PILARES";#N/A,#N/A,FALSE,"VIGAS"}</definedName>
    <definedName name="fran" localSheetId="1" hidden="1">{#N/A,#N/A,FALSE,"ALVENARIA";#N/A,#N/A,FALSE,"BLOCOS";#N/A,#N/A,FALSE,"CINTAS";#N/A,#N/A,FALSE,"CORTINA";#N/A,#N/A,FALSE,"LAJES";#N/A,#N/A,FALSE,"PILARES";#N/A,#N/A,FALSE,"VIGAS"}</definedName>
    <definedName name="fran" localSheetId="3" hidden="1">{#N/A,#N/A,FALSE,"ALVENARIA";#N/A,#N/A,FALSE,"BLOCOS";#N/A,#N/A,FALSE,"CINTAS";#N/A,#N/A,FALSE,"CORTINA";#N/A,#N/A,FALSE,"LAJES";#N/A,#N/A,FALSE,"PILARES";#N/A,#N/A,FALSE,"VIGAS"}</definedName>
    <definedName name="fran" hidden="1">{#N/A,#N/A,FALSE,"ALVENARIA";#N/A,#N/A,FALSE,"BLOCOS";#N/A,#N/A,FALSE,"CINTAS";#N/A,#N/A,FALSE,"CORTINA";#N/A,#N/A,FALSE,"LAJES";#N/A,#N/A,FALSE,"PILARES";#N/A,#N/A,FALSE,"VIGAS"}</definedName>
    <definedName name="Fundacao_Plano_Inclinado" localSheetId="1">#REF!</definedName>
    <definedName name="Fundacao_Plano_Inclinado" localSheetId="0">#REF!</definedName>
    <definedName name="Fundacao_Plano_Inclinado">#REF!</definedName>
    <definedName name="g" localSheetId="1">#REF!</definedName>
    <definedName name="g" localSheetId="0">#REF!</definedName>
    <definedName name="g">#REF!</definedName>
    <definedName name="GAGAGAG" localSheetId="1">#REF!</definedName>
    <definedName name="GAGAGAG" localSheetId="0">#REF!</definedName>
    <definedName name="GAGAGAG">#REF!</definedName>
    <definedName name="GDAGEGAAAAAAA" localSheetId="1">#REF!</definedName>
    <definedName name="GDAGEGAAAAAAA" localSheetId="0">#REF!</definedName>
    <definedName name="GDAGEGAAAAAAA">#REF!</definedName>
    <definedName name="GDGDGD" localSheetId="1">#REF!</definedName>
    <definedName name="GDGDGD" localSheetId="0">#REF!</definedName>
    <definedName name="GDGDGD">#REF!</definedName>
    <definedName name="GERAL" localSheetId="1">#REF!</definedName>
    <definedName name="GERAL" localSheetId="0">#REF!</definedName>
    <definedName name="GERAL">#REF!</definedName>
    <definedName name="GESGSD" localSheetId="1">#REF!</definedName>
    <definedName name="GESGSD" localSheetId="0">#REF!</definedName>
    <definedName name="GESGSD">#REF!</definedName>
    <definedName name="gil" localSheetId="1">#REF!</definedName>
    <definedName name="gil" localSheetId="0">#REF!</definedName>
    <definedName name="gil">#REF!</definedName>
    <definedName name="_xlnm.Recorder" localSheetId="1">#REF!</definedName>
    <definedName name="_xlnm.Recorder" localSheetId="0">#REF!</definedName>
    <definedName name="_xlnm.Recorder">#REF!</definedName>
    <definedName name="Groute">0.55*0.7*0.025*3+0.45*0.45*0.025*5</definedName>
    <definedName name="Header" localSheetId="1">#REF!</definedName>
    <definedName name="Header" localSheetId="0">#REF!</definedName>
    <definedName name="Header">#REF!</definedName>
    <definedName name="hhhhhhhhhhhhhhhh" localSheetId="1">#REF!</definedName>
    <definedName name="hhhhhhhhhhhhhhhh" localSheetId="0">#REF!</definedName>
    <definedName name="hhhhhhhhhhhhhhhh">#REF!</definedName>
    <definedName name="HTML_CodePage" hidden="1">1252</definedName>
    <definedName name="HTML_Control" localSheetId="2" hidden="1">{"'EI 060 02'!$A$1:$K$59"}</definedName>
    <definedName name="HTML_Control" localSheetId="1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Title" hidden="1">"EI 060-02 Relatório"</definedName>
    <definedName name="HTSDGH" localSheetId="1">#REF!</definedName>
    <definedName name="HTSDGH" localSheetId="0">#REF!</definedName>
    <definedName name="HTSDGH">#REF!</definedName>
    <definedName name="I" localSheetId="1" hidden="1">#REF!</definedName>
    <definedName name="I" localSheetId="0" hidden="1">#REF!</definedName>
    <definedName name="I" hidden="1">#REF!</definedName>
    <definedName name="ICMS" localSheetId="1">#REF!</definedName>
    <definedName name="ICMS" localSheetId="0">#REF!</definedName>
    <definedName name="ICMS">#REF!</definedName>
    <definedName name="Implantacao_Consulta" localSheetId="1">#REF!</definedName>
    <definedName name="Implantacao_Consulta" localSheetId="0">#REF!</definedName>
    <definedName name="Implantacao_Consulta">#REF!</definedName>
    <definedName name="Import.Apelido" localSheetId="1" hidden="1">#REF!</definedName>
    <definedName name="Import.Apelido" localSheetId="0" hidden="1">#REF!</definedName>
    <definedName name="Import.Apelido" hidden="1">#REF!</definedName>
    <definedName name="Import.Contrapartida" localSheetId="1" hidden="1">#REF!</definedName>
    <definedName name="Import.Contrapartida" localSheetId="0" hidden="1">#REF!</definedName>
    <definedName name="Import.Contrapartida" hidden="1">#REF!</definedName>
    <definedName name="Import.CPMaxPerc" localSheetId="1" hidden="1">#REF!</definedName>
    <definedName name="Import.CPMaxPerc" localSheetId="0" hidden="1">#REF!</definedName>
    <definedName name="Import.CPMaxPerc" hidden="1">#REF!</definedName>
    <definedName name="Import.CPMinAbsoluta" localSheetId="1" hidden="1">#REF!</definedName>
    <definedName name="Import.CPMinAbsoluta" localSheetId="0" hidden="1">#REF!</definedName>
    <definedName name="Import.CPMinAbsoluta" hidden="1">#REF!</definedName>
    <definedName name="Import.CPMinPerc" localSheetId="1" hidden="1">#REF!</definedName>
    <definedName name="Import.CPMinPerc" localSheetId="0" hidden="1">#REF!</definedName>
    <definedName name="Import.CPMinPerc" hidden="1">#REF!</definedName>
    <definedName name="Import.CR" localSheetId="1" hidden="1">#REF!</definedName>
    <definedName name="Import.CR" localSheetId="0" hidden="1">#REF!</definedName>
    <definedName name="Import.CR" hidden="1">#REF!</definedName>
    <definedName name="Import.CTEF" localSheetId="1" hidden="1">#REF!</definedName>
    <definedName name="Import.CTEF" localSheetId="0" hidden="1">#REF!</definedName>
    <definedName name="Import.CTEF" hidden="1">#REF!</definedName>
    <definedName name="Import.DataBase" localSheetId="1" hidden="1">OFFSET(#REF!,0,-1)</definedName>
    <definedName name="Import.DataBase" localSheetId="0" hidden="1">OFFSET(#REF!,0,-1)</definedName>
    <definedName name="Import.DataBase" hidden="1">OFFSET(#REF!,0,-1)</definedName>
    <definedName name="Import.DescLote" localSheetId="1" hidden="1">#REF!</definedName>
    <definedName name="Import.DescLote" localSheetId="0" hidden="1">#REF!</definedName>
    <definedName name="Import.DescLote" hidden="1">#REF!</definedName>
    <definedName name="Import.Desoneracao" localSheetId="1" hidden="1">OFFSET(#REF!,0,-1)</definedName>
    <definedName name="Import.Desoneracao" localSheetId="0" hidden="1">OFFSET(#REF!,0,-1)</definedName>
    <definedName name="Import.Desoneracao" hidden="1">OFFSET(#REF!,0,-1)</definedName>
    <definedName name="Import.empresa" localSheetId="1" hidden="1">#REF!</definedName>
    <definedName name="Import.empresa" localSheetId="0" hidden="1">#REF!</definedName>
    <definedName name="Import.empresa" hidden="1">#REF!</definedName>
    <definedName name="Import.Município" localSheetId="1" hidden="1">#REF!</definedName>
    <definedName name="Import.Município" localSheetId="0" hidden="1">#REF!</definedName>
    <definedName name="Import.Município" hidden="1">#REF!</definedName>
    <definedName name="Import.Proponente" localSheetId="1" hidden="1">#REF!</definedName>
    <definedName name="Import.Proponente" localSheetId="0" hidden="1">#REF!</definedName>
    <definedName name="Import.Proponente" hidden="1">#REF!</definedName>
    <definedName name="import.recurso" localSheetId="1" hidden="1">#REF!</definedName>
    <definedName name="import.recurso" localSheetId="0" hidden="1">#REF!</definedName>
    <definedName name="import.recurso" hidden="1">#REF!</definedName>
    <definedName name="Import.RegimeExecução" localSheetId="1" hidden="1">OFFSET(#REF!,0,-1)</definedName>
    <definedName name="Import.RegimeExecução" localSheetId="0" hidden="1">OFFSET(#REF!,0,-1)</definedName>
    <definedName name="Import.RegimeExecução" hidden="1">OFFSET(#REF!,0,-1)</definedName>
    <definedName name="Import.Repasse" localSheetId="1" hidden="1">#REF!</definedName>
    <definedName name="Import.Repasse" localSheetId="0" hidden="1">#REF!</definedName>
    <definedName name="Import.Repasse" hidden="1">#REF!</definedName>
    <definedName name="Import.RespOrçamento" localSheetId="1" hidden="1">#REF!</definedName>
    <definedName name="Import.RespOrçamento" localSheetId="0" hidden="1">#REF!</definedName>
    <definedName name="Import.RespOrçamento" hidden="1">#REF!</definedName>
    <definedName name="Import.SICONV" localSheetId="1" hidden="1">#REF!</definedName>
    <definedName name="Import.SICONV" localSheetId="0" hidden="1">#REF!</definedName>
    <definedName name="Import.SICONV" hidden="1">#REF!</definedName>
    <definedName name="impress" localSheetId="1">#REF!</definedName>
    <definedName name="impress" localSheetId="0">#REF!</definedName>
    <definedName name="impress">#REF!</definedName>
    <definedName name="IMPRESSÃO" localSheetId="1">#REF!</definedName>
    <definedName name="IMPRESSÃO" localSheetId="0">#REF!</definedName>
    <definedName name="IMPRESSÃO">#REF!</definedName>
    <definedName name="imprimação" localSheetId="1">#REF!</definedName>
    <definedName name="imprimação" localSheetId="0">#REF!</definedName>
    <definedName name="imprimação">#REF!</definedName>
    <definedName name="INDICES" localSheetId="1">OFFSET(#REF!,1,0):OFFSET(#REF!,-1,0)</definedName>
    <definedName name="INDICES" localSheetId="0">OFFSET(#REF!,1,0):OFFSET(#REF!,-1,0)</definedName>
    <definedName name="INDICES">OFFSET(#REF!,1,0):OFFSET(#REF!,-1,0)</definedName>
    <definedName name="InhaltsvezSUMMEN" localSheetId="1">#REF!</definedName>
    <definedName name="InhaltsvezSUMMEN" localSheetId="0">#REF!</definedName>
    <definedName name="InhaltsvezSUMMEN">#REF!</definedName>
    <definedName name="INSS" localSheetId="1">#REF!</definedName>
    <definedName name="INSS" localSheetId="0">#REF!</definedName>
    <definedName name="INSS">#REF!</definedName>
    <definedName name="INSUMOS" localSheetId="1">#REF!</definedName>
    <definedName name="INSUMOS" localSheetId="0">#REF!</definedName>
    <definedName name="INSUMOS">#REF!</definedName>
    <definedName name="INTERCEPTORES___EMISSÁRIOS" localSheetId="1">#REF!</definedName>
    <definedName name="INTERCEPTORES___EMISSÁRIOS" localSheetId="0">#REF!</definedName>
    <definedName name="INTERCEPTORES___EMISSÁRIOS">#REF!</definedName>
    <definedName name="ip" localSheetId="1">#REF!</definedName>
    <definedName name="ip" localSheetId="0">#REF!</definedName>
    <definedName name="ip">#REF!</definedName>
    <definedName name="itens" localSheetId="1">#REF!</definedName>
    <definedName name="itens" localSheetId="0">#REF!</definedName>
    <definedName name="itens">#REF!</definedName>
    <definedName name="J" localSheetId="1">#REF!</definedName>
    <definedName name="J" localSheetId="0">#REF!</definedName>
    <definedName name="J">#REF!</definedName>
    <definedName name="Jacareacanga" localSheetId="1">#REF!</definedName>
    <definedName name="Jacareacanga" localSheetId="0">#REF!</definedName>
    <definedName name="Jacareacanga">#REF!</definedName>
    <definedName name="jhb" localSheetId="1">#REF!</definedName>
    <definedName name="jhb" localSheetId="0">#REF!</definedName>
    <definedName name="jhb">#REF!</definedName>
    <definedName name="JHIO7I" localSheetId="1">#REF!</definedName>
    <definedName name="JHIO7I" localSheetId="0">#REF!</definedName>
    <definedName name="JHIO7I">#REF!</definedName>
    <definedName name="JJJJJJJJJJJJJJJJJ" localSheetId="1">#REF!</definedName>
    <definedName name="JJJJJJJJJJJJJJJJJ" localSheetId="0">#REF!</definedName>
    <definedName name="JJJJJJJJJJJJJJJJJ">#REF!</definedName>
    <definedName name="JR_PAGE_ANCHOR_0_1" localSheetId="1">#REF!</definedName>
    <definedName name="JR_PAGE_ANCHOR_0_1" localSheetId="0">#REF!</definedName>
    <definedName name="JR_PAGE_ANCHOR_0_1">#REF!</definedName>
    <definedName name="JTYKTKTYK" localSheetId="1">#REF!</definedName>
    <definedName name="JTYKTKTYK" localSheetId="0">#REF!</definedName>
    <definedName name="JTYKTKTYK">#REF!</definedName>
    <definedName name="JUNHO" localSheetId="1">#REF!</definedName>
    <definedName name="JUNHO" localSheetId="0">#REF!</definedName>
    <definedName name="JUNHO">#REF!</definedName>
    <definedName name="jxfj" localSheetId="1">#REF!</definedName>
    <definedName name="jxfj" localSheetId="0">#REF!</definedName>
    <definedName name="jxfj">#REF!</definedName>
    <definedName name="K" localSheetId="1">#REF!</definedName>
    <definedName name="K" localSheetId="0">#REF!</definedName>
    <definedName name="K">#REF!</definedName>
    <definedName name="kdhdjdk" localSheetId="1">#REF!</definedName>
    <definedName name="kdhdjdk" localSheetId="0">#REF!</definedName>
    <definedName name="kdhdjdk">#REF!</definedName>
    <definedName name="KKKK" localSheetId="1">#REF!</definedName>
    <definedName name="KKKK" localSheetId="0">#REF!</definedName>
    <definedName name="KKKK">#REF!</definedName>
    <definedName name="kkkk2" localSheetId="1">#REF!</definedName>
    <definedName name="kkkk2" localSheetId="0">#REF!</definedName>
    <definedName name="kkkk2">#REF!</definedName>
    <definedName name="kkkkkkk" localSheetId="1">#REF!</definedName>
    <definedName name="kkkkkkk" localSheetId="0">#REF!</definedName>
    <definedName name="kkkkkkk">#REF!</definedName>
    <definedName name="kkkkkkkk3" localSheetId="1">#REF!</definedName>
    <definedName name="kkkkkkkk3" localSheetId="0">#REF!</definedName>
    <definedName name="kkkkkkkk3">#REF!</definedName>
    <definedName name="kkkkkkkkkkkkk" localSheetId="1">#REF!</definedName>
    <definedName name="kkkkkkkkkkkkk" localSheetId="0">#REF!</definedName>
    <definedName name="kkkkkkkkkkkkk">#REF!</definedName>
    <definedName name="kl" localSheetId="1">#REF!</definedName>
    <definedName name="kl" localSheetId="0">#REF!</definedName>
    <definedName name="kl">#REF!</definedName>
    <definedName name="klkl" localSheetId="1">#REF!</definedName>
    <definedName name="klkl" localSheetId="0">#REF!</definedName>
    <definedName name="klkl">#REF!</definedName>
    <definedName name="Kvenda" localSheetId="1">#REF!</definedName>
    <definedName name="Kvenda" localSheetId="0">#REF!</definedName>
    <definedName name="Kvenda">#REF!</definedName>
    <definedName name="L_Pilar">5+5.9+3.7</definedName>
    <definedName name="L_Rolamento">9.7</definedName>
    <definedName name="Laranjeiras" localSheetId="1">#REF!</definedName>
    <definedName name="Laranjeiras" localSheetId="0">#REF!</definedName>
    <definedName name="Laranjeiras">#REF!</definedName>
    <definedName name="LARGURA" localSheetId="1">#REF!</definedName>
    <definedName name="LARGURA" localSheetId="0">#REF!</definedName>
    <definedName name="LARGURA">#REF!</definedName>
    <definedName name="leosde" localSheetId="1">#REF!</definedName>
    <definedName name="leosde" localSheetId="0">#REF!</definedName>
    <definedName name="leosde">#REF!</definedName>
    <definedName name="LIGAÇÃO" localSheetId="1">#REF!</definedName>
    <definedName name="LIGAÇÃO" localSheetId="0">#REF!</definedName>
    <definedName name="LIGAÇÃO">#REF!</definedName>
    <definedName name="LINHAS_DE_RECALQUE" localSheetId="1">#REF!</definedName>
    <definedName name="LINHAS_DE_RECALQUE" localSheetId="0">#REF!</definedName>
    <definedName name="LINHAS_DE_RECALQUE">#REF!</definedName>
    <definedName name="lista" localSheetId="1">#REF!</definedName>
    <definedName name="lista" localSheetId="0">#REF!</definedName>
    <definedName name="lista">#REF!</definedName>
    <definedName name="lista.coluna" localSheetId="1">#REF!</definedName>
    <definedName name="lista.coluna" localSheetId="0">#REF!</definedName>
    <definedName name="lista.coluna">#REF!</definedName>
    <definedName name="lista.linha" localSheetId="1">#REF!</definedName>
    <definedName name="lista.linha" localSheetId="0">#REF!</definedName>
    <definedName name="lista.linha">#REF!</definedName>
    <definedName name="LLLLL" localSheetId="1">#REF!</definedName>
    <definedName name="LLLLL" localSheetId="0">#REF!</definedName>
    <definedName name="LLLLL">#REF!</definedName>
    <definedName name="lote" localSheetId="1">#REF!</definedName>
    <definedName name="lote" localSheetId="0">#REF!</definedName>
    <definedName name="lote">#REF!</definedName>
    <definedName name="mac" localSheetId="2" hidden="1">{#N/A,#N/A,FALSE,"ALVENARIA";#N/A,#N/A,FALSE,"BLOCOS";#N/A,#N/A,FALSE,"CINTAS";#N/A,#N/A,FALSE,"CORTINA";#N/A,#N/A,FALSE,"LAJES";#N/A,#N/A,FALSE,"PILARES";#N/A,#N/A,FALSE,"VIGAS"}</definedName>
    <definedName name="mac" localSheetId="1" hidden="1">{#N/A,#N/A,FALSE,"ALVENARIA";#N/A,#N/A,FALSE,"BLOCOS";#N/A,#N/A,FALSE,"CINTAS";#N/A,#N/A,FALSE,"CORTINA";#N/A,#N/A,FALSE,"LAJES";#N/A,#N/A,FALSE,"PILARES";#N/A,#N/A,FALSE,"VIGAS"}</definedName>
    <definedName name="mac" localSheetId="3" hidden="1">{#N/A,#N/A,FALSE,"ALVENARIA";#N/A,#N/A,FALSE,"BLOCOS";#N/A,#N/A,FALSE,"CINTAS";#N/A,#N/A,FALSE,"CORTINA";#N/A,#N/A,FALSE,"LAJES";#N/A,#N/A,FALSE,"PILARES";#N/A,#N/A,FALSE,"VIGAS"}</definedName>
    <definedName name="mac" hidden="1">{#N/A,#N/A,FALSE,"ALVENARIA";#N/A,#N/A,FALSE,"BLOCOS";#N/A,#N/A,FALSE,"CINTAS";#N/A,#N/A,FALSE,"CORTINA";#N/A,#N/A,FALSE,"LAJES";#N/A,#N/A,FALSE,"PILARES";#N/A,#N/A,FALSE,"VIGAS"}</definedName>
    <definedName name="MACAHDO" localSheetId="2" hidden="1">{#N/A,#N/A,FALSE,"ALVENARIA";#N/A,#N/A,FALSE,"BLOCOS";#N/A,#N/A,FALSE,"CINTAS";#N/A,#N/A,FALSE,"CORTINA";#N/A,#N/A,FALSE,"LAJES";#N/A,#N/A,FALSE,"PILARES";#N/A,#N/A,FALSE,"VIGAS"}</definedName>
    <definedName name="MACAHDO" localSheetId="1" hidden="1">{#N/A,#N/A,FALSE,"ALVENARIA";#N/A,#N/A,FALSE,"BLOCOS";#N/A,#N/A,FALSE,"CINTAS";#N/A,#N/A,FALSE,"CORTINA";#N/A,#N/A,FALSE,"LAJES";#N/A,#N/A,FALSE,"PILARES";#N/A,#N/A,FALSE,"VIGAS"}</definedName>
    <definedName name="MACAHDO" localSheetId="3" hidden="1">{#N/A,#N/A,FALSE,"ALVENARIA";#N/A,#N/A,FALSE,"BLOCOS";#N/A,#N/A,FALSE,"CINTAS";#N/A,#N/A,FALSE,"CORTINA";#N/A,#N/A,FALSE,"LAJES";#N/A,#N/A,FALSE,"PILARES";#N/A,#N/A,FALSE,"VIGAS"}</definedName>
    <definedName name="MACAHDO" hidden="1">{#N/A,#N/A,FALSE,"ALVENARIA";#N/A,#N/A,FALSE,"BLOCOS";#N/A,#N/A,FALSE,"CINTAS";#N/A,#N/A,FALSE,"CORTINA";#N/A,#N/A,FALSE,"LAJES";#N/A,#N/A,FALSE,"PILARES";#N/A,#N/A,FALSE,"VIGAS"}</definedName>
    <definedName name="MACHADO" localSheetId="2" hidden="1">{#N/A,#N/A,FALSE,"ALVENARIA";#N/A,#N/A,FALSE,"BLOCOS";#N/A,#N/A,FALSE,"CINTAS";#N/A,#N/A,FALSE,"CORTINA";#N/A,#N/A,FALSE,"LAJES";#N/A,#N/A,FALSE,"PILARES";#N/A,#N/A,FALSE,"VIGAS"}</definedName>
    <definedName name="MACHADO" localSheetId="1" hidden="1">{#N/A,#N/A,FALSE,"ALVENARIA";#N/A,#N/A,FALSE,"BLOCOS";#N/A,#N/A,FALSE,"CINTAS";#N/A,#N/A,FALSE,"CORTINA";#N/A,#N/A,FALSE,"LAJES";#N/A,#N/A,FALSE,"PILARES";#N/A,#N/A,FALSE,"VIGAS"}</definedName>
    <definedName name="MACHADO" localSheetId="3" hidden="1">{#N/A,#N/A,FALSE,"ALVENARIA";#N/A,#N/A,FALSE,"BLOCOS";#N/A,#N/A,FALSE,"CINTAS";#N/A,#N/A,FALSE,"CORTINA";#N/A,#N/A,FALSE,"LAJES";#N/A,#N/A,FALSE,"PILARES";#N/A,#N/A,FALSE,"VIGAS"}</definedName>
    <definedName name="MACHADO" hidden="1">{#N/A,#N/A,FALSE,"ALVENARIA";#N/A,#N/A,FALSE,"BLOCOS";#N/A,#N/A,FALSE,"CINTAS";#N/A,#N/A,FALSE,"CORTINA";#N/A,#N/A,FALSE,"LAJES";#N/A,#N/A,FALSE,"PILARES";#N/A,#N/A,FALSE,"VIGAS"}</definedName>
    <definedName name="MATRIZ_DE_RESPONSABILIDADE" localSheetId="1">#REF!</definedName>
    <definedName name="MATRIZ_DE_RESPONSABILIDADE" localSheetId="0">#REF!</definedName>
    <definedName name="MATRIZ_DE_RESPONSABILIDADE">#REF!</definedName>
    <definedName name="MC" localSheetId="1">#REF!</definedName>
    <definedName name="MC" localSheetId="0">#REF!</definedName>
    <definedName name="MC">#REF!</definedName>
    <definedName name="MCOD02.020.0010" localSheetId="1">#REF!</definedName>
    <definedName name="MCOD02.020.0010" localSheetId="0">#REF!</definedName>
    <definedName name="MCOD02.020.0010">#REF!</definedName>
    <definedName name="MCOD02.020.0010_1" localSheetId="1">#REF!</definedName>
    <definedName name="MCOD02.020.0010_1" localSheetId="0">#REF!</definedName>
    <definedName name="MCOD02.020.0010_1">#REF!</definedName>
    <definedName name="MCOD02.020.0070" localSheetId="1">#REF!</definedName>
    <definedName name="MCOD02.020.0070" localSheetId="0">#REF!</definedName>
    <definedName name="MCOD02.020.0070">#REF!</definedName>
    <definedName name="MCOD02.020.0070_1" localSheetId="1">#REF!</definedName>
    <definedName name="MCOD02.020.0070_1" localSheetId="0">#REF!</definedName>
    <definedName name="MCOD02.020.0070_1">#REF!</definedName>
    <definedName name="MCOD02.030.0090" localSheetId="1">#REF!</definedName>
    <definedName name="MCOD02.030.0090" localSheetId="0">#REF!</definedName>
    <definedName name="MCOD02.030.0090">#REF!</definedName>
    <definedName name="MCOD02.030.0090_1" localSheetId="1">#REF!</definedName>
    <definedName name="MCOD02.030.0090_1" localSheetId="0">#REF!</definedName>
    <definedName name="MCOD02.030.0090_1">#REF!</definedName>
    <definedName name="MCOD02.030.0100" localSheetId="1">#REF!</definedName>
    <definedName name="MCOD02.030.0100" localSheetId="0">#REF!</definedName>
    <definedName name="MCOD02.030.0100">#REF!</definedName>
    <definedName name="MCOD02.030.0100_1" localSheetId="1">#REF!</definedName>
    <definedName name="MCOD02.030.0100_1" localSheetId="0">#REF!</definedName>
    <definedName name="MCOD02.030.0100_1">#REF!</definedName>
    <definedName name="MCOD02.040.0200" localSheetId="1">#REF!</definedName>
    <definedName name="MCOD02.040.0200" localSheetId="0">#REF!</definedName>
    <definedName name="MCOD02.040.0200">#REF!</definedName>
    <definedName name="MCOD02.040.0200_1" localSheetId="1">#REF!</definedName>
    <definedName name="MCOD02.040.0200_1" localSheetId="0">#REF!</definedName>
    <definedName name="MCOD02.040.0200_1">#REF!</definedName>
    <definedName name="MCOD02.040.0280" localSheetId="1">#REF!</definedName>
    <definedName name="MCOD02.040.0280" localSheetId="0">#REF!</definedName>
    <definedName name="MCOD02.040.0280">#REF!</definedName>
    <definedName name="MCOD02.040.0280_1" localSheetId="1">#REF!</definedName>
    <definedName name="MCOD02.040.0280_1" localSheetId="0">#REF!</definedName>
    <definedName name="MCOD02.040.0280_1">#REF!</definedName>
    <definedName name="MCOD02.040.0921" localSheetId="1">#REF!</definedName>
    <definedName name="MCOD02.040.0921" localSheetId="0">#REF!</definedName>
    <definedName name="MCOD02.040.0921">#REF!</definedName>
    <definedName name="MCOD02.040.0921_1" localSheetId="1">#REF!</definedName>
    <definedName name="MCOD02.040.0921_1" localSheetId="0">#REF!</definedName>
    <definedName name="MCOD02.040.0921_1">#REF!</definedName>
    <definedName name="MCOD02.040.1055" localSheetId="1">#REF!</definedName>
    <definedName name="MCOD02.040.1055" localSheetId="0">#REF!</definedName>
    <definedName name="MCOD02.040.1055">#REF!</definedName>
    <definedName name="MCOD02.040.1055_1" localSheetId="1">#REF!</definedName>
    <definedName name="MCOD02.040.1055_1" localSheetId="0">#REF!</definedName>
    <definedName name="MCOD02.040.1055_1">#REF!</definedName>
    <definedName name="MCOD02.040.1060" localSheetId="1">#REF!</definedName>
    <definedName name="MCOD02.040.1060" localSheetId="0">#REF!</definedName>
    <definedName name="MCOD02.040.1060">#REF!</definedName>
    <definedName name="MCOD02.040.1060_1" localSheetId="1">#REF!</definedName>
    <definedName name="MCOD02.040.1060_1" localSheetId="0">#REF!</definedName>
    <definedName name="MCOD02.040.1060_1">#REF!</definedName>
    <definedName name="MCOD02.040.3790" localSheetId="1">#REF!</definedName>
    <definedName name="MCOD02.040.3790" localSheetId="0">#REF!</definedName>
    <definedName name="MCOD02.040.3790">#REF!</definedName>
    <definedName name="MCOD02.040.3790_1" localSheetId="1">#REF!</definedName>
    <definedName name="MCOD02.040.3790_1" localSheetId="0">#REF!</definedName>
    <definedName name="MCOD02.040.3790_1">#REF!</definedName>
    <definedName name="MCOD02.040.3800" localSheetId="1">#REF!</definedName>
    <definedName name="MCOD02.040.3800" localSheetId="0">#REF!</definedName>
    <definedName name="MCOD02.040.3800">#REF!</definedName>
    <definedName name="MCOD02.040.3800_1" localSheetId="1">#REF!</definedName>
    <definedName name="MCOD02.040.3800_1" localSheetId="0">#REF!</definedName>
    <definedName name="MCOD02.040.3800_1">#REF!</definedName>
    <definedName name="MCOD02.040.3810" localSheetId="1">#REF!</definedName>
    <definedName name="MCOD02.040.3810" localSheetId="0">#REF!</definedName>
    <definedName name="MCOD02.040.3810">#REF!</definedName>
    <definedName name="MCOD02.040.3810_1" localSheetId="1">#REF!</definedName>
    <definedName name="MCOD02.040.3810_1" localSheetId="0">#REF!</definedName>
    <definedName name="MCOD02.040.3810_1">#REF!</definedName>
    <definedName name="MCOD02.040.4510" localSheetId="1">#REF!</definedName>
    <definedName name="MCOD02.040.4510" localSheetId="0">#REF!</definedName>
    <definedName name="MCOD02.040.4510">#REF!</definedName>
    <definedName name="MCOD02.040.4510_1" localSheetId="1">#REF!</definedName>
    <definedName name="MCOD02.040.4510_1" localSheetId="0">#REF!</definedName>
    <definedName name="MCOD02.040.4510_1">#REF!</definedName>
    <definedName name="MCOD02.040.4520" localSheetId="1">#REF!</definedName>
    <definedName name="MCOD02.040.4520" localSheetId="0">#REF!</definedName>
    <definedName name="MCOD02.040.4520">#REF!</definedName>
    <definedName name="MCOD02.040.4520_1" localSheetId="1">#REF!</definedName>
    <definedName name="MCOD02.040.4520_1" localSheetId="0">#REF!</definedName>
    <definedName name="MCOD02.040.4520_1">#REF!</definedName>
    <definedName name="MCOD02.040.4550" localSheetId="1">#REF!</definedName>
    <definedName name="MCOD02.040.4550" localSheetId="0">#REF!</definedName>
    <definedName name="MCOD02.040.4550">#REF!</definedName>
    <definedName name="MCOD02.040.4550_1" localSheetId="1">#REF!</definedName>
    <definedName name="MCOD02.040.4550_1" localSheetId="0">#REF!</definedName>
    <definedName name="MCOD02.040.4550_1">#REF!</definedName>
    <definedName name="MCOD02.040.4620" localSheetId="1">#REF!</definedName>
    <definedName name="MCOD02.040.4620" localSheetId="0">#REF!</definedName>
    <definedName name="MCOD02.040.4620">#REF!</definedName>
    <definedName name="MCOD02.040.4620_1" localSheetId="1">#REF!</definedName>
    <definedName name="MCOD02.040.4620_1" localSheetId="0">#REF!</definedName>
    <definedName name="MCOD02.040.4620_1">#REF!</definedName>
    <definedName name="MCOD02.040.4630" localSheetId="1">#REF!</definedName>
    <definedName name="MCOD02.040.4630" localSheetId="0">#REF!</definedName>
    <definedName name="MCOD02.040.4630">#REF!</definedName>
    <definedName name="MCOD02.040.4630_1" localSheetId="1">#REF!</definedName>
    <definedName name="MCOD02.040.4630_1" localSheetId="0">#REF!</definedName>
    <definedName name="MCOD02.040.4630_1">#REF!</definedName>
    <definedName name="MCOD02.040.4636" localSheetId="1">#REF!</definedName>
    <definedName name="MCOD02.040.4636" localSheetId="0">#REF!</definedName>
    <definedName name="MCOD02.040.4636">#REF!</definedName>
    <definedName name="MCOD02.040.4636_1" localSheetId="1">#REF!</definedName>
    <definedName name="MCOD02.040.4636_1" localSheetId="0">#REF!</definedName>
    <definedName name="MCOD02.040.4636_1">#REF!</definedName>
    <definedName name="MCOD02.040.4690" localSheetId="1">#REF!</definedName>
    <definedName name="MCOD02.040.4690" localSheetId="0">#REF!</definedName>
    <definedName name="MCOD02.040.4690">#REF!</definedName>
    <definedName name="MCOD02.040.4690_1" localSheetId="1">#REF!</definedName>
    <definedName name="MCOD02.040.4690_1" localSheetId="0">#REF!</definedName>
    <definedName name="MCOD02.040.4690_1">#REF!</definedName>
    <definedName name="MCOD02.040.7402" localSheetId="1">#REF!</definedName>
    <definedName name="MCOD02.040.7402" localSheetId="0">#REF!</definedName>
    <definedName name="MCOD02.040.7402">#REF!</definedName>
    <definedName name="MCOD02.040.7402_1" localSheetId="1">#REF!</definedName>
    <definedName name="MCOD02.040.7402_1" localSheetId="0">#REF!</definedName>
    <definedName name="MCOD02.040.7402_1">#REF!</definedName>
    <definedName name="MCOD02.040.9800" localSheetId="1">#REF!</definedName>
    <definedName name="MCOD02.040.9800" localSheetId="0">#REF!</definedName>
    <definedName name="MCOD02.040.9800">#REF!</definedName>
    <definedName name="MCOD02.040.9800_1" localSheetId="1">#REF!</definedName>
    <definedName name="MCOD02.040.9800_1" localSheetId="0">#REF!</definedName>
    <definedName name="MCOD02.040.9800_1">#REF!</definedName>
    <definedName name="MCOD02.040.9802" localSheetId="1">#REF!</definedName>
    <definedName name="MCOD02.040.9802" localSheetId="0">#REF!</definedName>
    <definedName name="MCOD02.040.9802">#REF!</definedName>
    <definedName name="MCOD02.040.9802_1" localSheetId="1">#REF!</definedName>
    <definedName name="MCOD02.040.9802_1" localSheetId="0">#REF!</definedName>
    <definedName name="MCOD02.040.9802_1">#REF!</definedName>
    <definedName name="MCOD02.040.9804" localSheetId="1">#REF!</definedName>
    <definedName name="MCOD02.040.9804" localSheetId="0">#REF!</definedName>
    <definedName name="MCOD02.040.9804">#REF!</definedName>
    <definedName name="MCOD02.040.9804_1" localSheetId="1">#REF!</definedName>
    <definedName name="MCOD02.040.9804_1" localSheetId="0">#REF!</definedName>
    <definedName name="MCOD02.040.9804_1">#REF!</definedName>
    <definedName name="MCOD02.110.0014" localSheetId="1">#REF!</definedName>
    <definedName name="MCOD02.110.0014" localSheetId="0">#REF!</definedName>
    <definedName name="MCOD02.110.0014">#REF!</definedName>
    <definedName name="MCOD02.110.0014_1" localSheetId="1">#REF!</definedName>
    <definedName name="MCOD02.110.0014_1" localSheetId="0">#REF!</definedName>
    <definedName name="MCOD02.110.0014_1">#REF!</definedName>
    <definedName name="MCOD02.110.0054" localSheetId="1">#REF!</definedName>
    <definedName name="MCOD02.110.0054" localSheetId="0">#REF!</definedName>
    <definedName name="MCOD02.110.0054">#REF!</definedName>
    <definedName name="MCOD02.110.0054_1" localSheetId="1">#REF!</definedName>
    <definedName name="MCOD02.110.0054_1" localSheetId="0">#REF!</definedName>
    <definedName name="MCOD02.110.0054_1">#REF!</definedName>
    <definedName name="MCOD02.110.0066" localSheetId="1">#REF!</definedName>
    <definedName name="MCOD02.110.0066" localSheetId="0">#REF!</definedName>
    <definedName name="MCOD02.110.0066">#REF!</definedName>
    <definedName name="MCOD02.110.0066_1" localSheetId="1">#REF!</definedName>
    <definedName name="MCOD02.110.0066_1" localSheetId="0">#REF!</definedName>
    <definedName name="MCOD02.110.0066_1">#REF!</definedName>
    <definedName name="MCOD02.110.0094" localSheetId="1">#REF!</definedName>
    <definedName name="MCOD02.110.0094" localSheetId="0">#REF!</definedName>
    <definedName name="MCOD02.110.0094">#REF!</definedName>
    <definedName name="MCOD02.110.0094_1" localSheetId="1">#REF!</definedName>
    <definedName name="MCOD02.110.0094_1" localSheetId="0">#REF!</definedName>
    <definedName name="MCOD02.110.0094_1">#REF!</definedName>
    <definedName name="MCOD02.110.0106" localSheetId="1">#REF!</definedName>
    <definedName name="MCOD02.110.0106" localSheetId="0">#REF!</definedName>
    <definedName name="MCOD02.110.0106">#REF!</definedName>
    <definedName name="MCOD02.110.0106_1" localSheetId="1">#REF!</definedName>
    <definedName name="MCOD02.110.0106_1" localSheetId="0">#REF!</definedName>
    <definedName name="MCOD02.110.0106_1">#REF!</definedName>
    <definedName name="MCOD02.110.0110" localSheetId="1">#REF!</definedName>
    <definedName name="MCOD02.110.0110" localSheetId="0">#REF!</definedName>
    <definedName name="MCOD02.110.0110">#REF!</definedName>
    <definedName name="MCOD02.110.0110_1" localSheetId="1">#REF!</definedName>
    <definedName name="MCOD02.110.0110_1" localSheetId="0">#REF!</definedName>
    <definedName name="MCOD02.110.0110_1">#REF!</definedName>
    <definedName name="MCOD02.110.0134" localSheetId="1">#REF!</definedName>
    <definedName name="MCOD02.110.0134" localSheetId="0">#REF!</definedName>
    <definedName name="MCOD02.110.0134">#REF!</definedName>
    <definedName name="MCOD02.110.0134_1" localSheetId="1">#REF!</definedName>
    <definedName name="MCOD02.110.0134_1" localSheetId="0">#REF!</definedName>
    <definedName name="MCOD02.110.0134_1">#REF!</definedName>
    <definedName name="MCOD02.110.0146" localSheetId="1">#REF!</definedName>
    <definedName name="MCOD02.110.0146" localSheetId="0">#REF!</definedName>
    <definedName name="MCOD02.110.0146">#REF!</definedName>
    <definedName name="MCOD02.110.0146_1" localSheetId="1">#REF!</definedName>
    <definedName name="MCOD02.110.0146_1" localSheetId="0">#REF!</definedName>
    <definedName name="MCOD02.110.0146_1">#REF!</definedName>
    <definedName name="MCOD02.110.0150" localSheetId="1">#REF!</definedName>
    <definedName name="MCOD02.110.0150" localSheetId="0">#REF!</definedName>
    <definedName name="MCOD02.110.0150">#REF!</definedName>
    <definedName name="MCOD02.110.0150_1" localSheetId="1">#REF!</definedName>
    <definedName name="MCOD02.110.0150_1" localSheetId="0">#REF!</definedName>
    <definedName name="MCOD02.110.0150_1">#REF!</definedName>
    <definedName name="MCOD02.110.0610" localSheetId="1">#REF!</definedName>
    <definedName name="MCOD02.110.0610" localSheetId="0">#REF!</definedName>
    <definedName name="MCOD02.110.0610">#REF!</definedName>
    <definedName name="MCOD02.110.0610_1" localSheetId="1">#REF!</definedName>
    <definedName name="MCOD02.110.0610_1" localSheetId="0">#REF!</definedName>
    <definedName name="MCOD02.110.0610_1">#REF!</definedName>
    <definedName name="MCOD02.110.0620" localSheetId="1">#REF!</definedName>
    <definedName name="MCOD02.110.0620" localSheetId="0">#REF!</definedName>
    <definedName name="MCOD02.110.0620">#REF!</definedName>
    <definedName name="MCOD02.110.0620_1" localSheetId="1">#REF!</definedName>
    <definedName name="MCOD02.110.0620_1" localSheetId="0">#REF!</definedName>
    <definedName name="MCOD02.110.0620_1">#REF!</definedName>
    <definedName name="MCOD02.110.0734" localSheetId="1">#REF!</definedName>
    <definedName name="MCOD02.110.0734" localSheetId="0">#REF!</definedName>
    <definedName name="MCOD02.110.0734">#REF!</definedName>
    <definedName name="MCOD02.110.0734_1" localSheetId="1">#REF!</definedName>
    <definedName name="MCOD02.110.0734_1" localSheetId="0">#REF!</definedName>
    <definedName name="MCOD02.110.0734_1">#REF!</definedName>
    <definedName name="MCOD02.110.0738" localSheetId="1">#REF!</definedName>
    <definedName name="MCOD02.110.0738" localSheetId="0">#REF!</definedName>
    <definedName name="MCOD02.110.0738">#REF!</definedName>
    <definedName name="MCOD02.110.0738_1" localSheetId="1">#REF!</definedName>
    <definedName name="MCOD02.110.0738_1" localSheetId="0">#REF!</definedName>
    <definedName name="MCOD02.110.0738_1">#REF!</definedName>
    <definedName name="MCOD02.110.0750" localSheetId="1">#REF!</definedName>
    <definedName name="MCOD02.110.0750" localSheetId="0">#REF!</definedName>
    <definedName name="MCOD02.110.0750">#REF!</definedName>
    <definedName name="MCOD02.110.0750_1" localSheetId="1">#REF!</definedName>
    <definedName name="MCOD02.110.0750_1" localSheetId="0">#REF!</definedName>
    <definedName name="MCOD02.110.0750_1">#REF!</definedName>
    <definedName name="MCOD02.110.1014" localSheetId="1">#REF!</definedName>
    <definedName name="MCOD02.110.1014" localSheetId="0">#REF!</definedName>
    <definedName name="MCOD02.110.1014">#REF!</definedName>
    <definedName name="MCOD02.110.1014_1" localSheetId="1">#REF!</definedName>
    <definedName name="MCOD02.110.1014_1" localSheetId="0">#REF!</definedName>
    <definedName name="MCOD02.110.1014_1">#REF!</definedName>
    <definedName name="MCOD02.110.1020" localSheetId="1">#REF!</definedName>
    <definedName name="MCOD02.110.1020" localSheetId="0">#REF!</definedName>
    <definedName name="MCOD02.110.1020">#REF!</definedName>
    <definedName name="MCOD02.110.1020_1" localSheetId="1">#REF!</definedName>
    <definedName name="MCOD02.110.1020_1" localSheetId="0">#REF!</definedName>
    <definedName name="MCOD02.110.1020_1">#REF!</definedName>
    <definedName name="MCOD02.110.1164" localSheetId="1">#REF!</definedName>
    <definedName name="MCOD02.110.1164" localSheetId="0">#REF!</definedName>
    <definedName name="MCOD02.110.1164">#REF!</definedName>
    <definedName name="MCOD02.110.1164_1" localSheetId="1">#REF!</definedName>
    <definedName name="MCOD02.110.1164_1" localSheetId="0">#REF!</definedName>
    <definedName name="MCOD02.110.1164_1">#REF!</definedName>
    <definedName name="MCOD02.110.1166" localSheetId="1">#REF!</definedName>
    <definedName name="MCOD02.110.1166" localSheetId="0">#REF!</definedName>
    <definedName name="MCOD02.110.1166">#REF!</definedName>
    <definedName name="MCOD02.110.1166_1" localSheetId="1">#REF!</definedName>
    <definedName name="MCOD02.110.1166_1" localSheetId="0">#REF!</definedName>
    <definedName name="MCOD02.110.1166_1">#REF!</definedName>
    <definedName name="MCOD02.110.1420" localSheetId="1">#REF!</definedName>
    <definedName name="MCOD02.110.1420" localSheetId="0">#REF!</definedName>
    <definedName name="MCOD02.110.1420">#REF!</definedName>
    <definedName name="MCOD02.110.1420_1" localSheetId="1">#REF!</definedName>
    <definedName name="MCOD02.110.1420_1" localSheetId="0">#REF!</definedName>
    <definedName name="MCOD02.110.1420_1">#REF!</definedName>
    <definedName name="MCOD02.110.1426" localSheetId="1">#REF!</definedName>
    <definedName name="MCOD02.110.1426" localSheetId="0">#REF!</definedName>
    <definedName name="MCOD02.110.1426">#REF!</definedName>
    <definedName name="MCOD02.110.1426_1" localSheetId="1">#REF!</definedName>
    <definedName name="MCOD02.110.1426_1" localSheetId="0">#REF!</definedName>
    <definedName name="MCOD02.110.1426_1">#REF!</definedName>
    <definedName name="MCOD02.110.1654" localSheetId="1">#REF!</definedName>
    <definedName name="MCOD02.110.1654" localSheetId="0">#REF!</definedName>
    <definedName name="MCOD02.110.1654">#REF!</definedName>
    <definedName name="MCOD02.110.1654_1" localSheetId="1">#REF!</definedName>
    <definedName name="MCOD02.110.1654_1" localSheetId="0">#REF!</definedName>
    <definedName name="MCOD02.110.1654_1">#REF!</definedName>
    <definedName name="MCOD02.110.1880" localSheetId="1">#REF!</definedName>
    <definedName name="MCOD02.110.1880" localSheetId="0">#REF!</definedName>
    <definedName name="MCOD02.110.1880">#REF!</definedName>
    <definedName name="MCOD02.110.1880_1" localSheetId="1">#REF!</definedName>
    <definedName name="MCOD02.110.1880_1" localSheetId="0">#REF!</definedName>
    <definedName name="MCOD02.110.1880_1">#REF!</definedName>
    <definedName name="MCOD02.110.1974" localSheetId="1">#REF!</definedName>
    <definedName name="MCOD02.110.1974" localSheetId="0">#REF!</definedName>
    <definedName name="MCOD02.110.1974">#REF!</definedName>
    <definedName name="MCOD02.110.1974_1" localSheetId="1">#REF!</definedName>
    <definedName name="MCOD02.110.1974_1" localSheetId="0">#REF!</definedName>
    <definedName name="MCOD02.110.1974_1">#REF!</definedName>
    <definedName name="MCOD02.110.1996" localSheetId="1">#REF!</definedName>
    <definedName name="MCOD02.110.1996" localSheetId="0">#REF!</definedName>
    <definedName name="MCOD02.110.1996">#REF!</definedName>
    <definedName name="MCOD02.110.1996_1" localSheetId="1">#REF!</definedName>
    <definedName name="MCOD02.110.1996_1" localSheetId="0">#REF!</definedName>
    <definedName name="MCOD02.110.1996_1">#REF!</definedName>
    <definedName name="MCOD02.110.2012" localSheetId="1">#REF!</definedName>
    <definedName name="MCOD02.110.2012" localSheetId="0">#REF!</definedName>
    <definedName name="MCOD02.110.2012">#REF!</definedName>
    <definedName name="MCOD02.110.2012_1" localSheetId="1">#REF!</definedName>
    <definedName name="MCOD02.110.2012_1" localSheetId="0">#REF!</definedName>
    <definedName name="MCOD02.110.2012_1">#REF!</definedName>
    <definedName name="MCOD02.110.2016" localSheetId="1">#REF!</definedName>
    <definedName name="MCOD02.110.2016" localSheetId="0">#REF!</definedName>
    <definedName name="MCOD02.110.2016">#REF!</definedName>
    <definedName name="MCOD02.110.2016_1" localSheetId="1">#REF!</definedName>
    <definedName name="MCOD02.110.2016_1" localSheetId="0">#REF!</definedName>
    <definedName name="MCOD02.110.2016_1">#REF!</definedName>
    <definedName name="MCOD02.110.2024" localSheetId="1">#REF!</definedName>
    <definedName name="MCOD02.110.2024" localSheetId="0">#REF!</definedName>
    <definedName name="MCOD02.110.2024">#REF!</definedName>
    <definedName name="MCOD02.110.2024_1" localSheetId="1">#REF!</definedName>
    <definedName name="MCOD02.110.2024_1" localSheetId="0">#REF!</definedName>
    <definedName name="MCOD02.110.2024_1">#REF!</definedName>
    <definedName name="MCOD02.110.2026" localSheetId="1">#REF!</definedName>
    <definedName name="MCOD02.110.2026" localSheetId="0">#REF!</definedName>
    <definedName name="MCOD02.110.2026">#REF!</definedName>
    <definedName name="MCOD02.110.2026_1" localSheetId="1">#REF!</definedName>
    <definedName name="MCOD02.110.2026_1" localSheetId="0">#REF!</definedName>
    <definedName name="MCOD02.110.2026_1">#REF!</definedName>
    <definedName name="MCOD02.110.2310" localSheetId="1">#REF!</definedName>
    <definedName name="MCOD02.110.2310" localSheetId="0">#REF!</definedName>
    <definedName name="MCOD02.110.2310">#REF!</definedName>
    <definedName name="MCOD02.110.2310_1" localSheetId="1">#REF!</definedName>
    <definedName name="MCOD02.110.2310_1" localSheetId="0">#REF!</definedName>
    <definedName name="MCOD02.110.2310_1">#REF!</definedName>
    <definedName name="MCOD02.110.2480" localSheetId="1">#REF!</definedName>
    <definedName name="MCOD02.110.2480" localSheetId="0">#REF!</definedName>
    <definedName name="MCOD02.110.2480">#REF!</definedName>
    <definedName name="MCOD02.110.2480_1" localSheetId="1">#REF!</definedName>
    <definedName name="MCOD02.110.2480_1" localSheetId="0">#REF!</definedName>
    <definedName name="MCOD02.110.2480_1">#REF!</definedName>
    <definedName name="MCOD02.110.2798" localSheetId="1">#REF!</definedName>
    <definedName name="MCOD02.110.2798" localSheetId="0">#REF!</definedName>
    <definedName name="MCOD02.110.2798">#REF!</definedName>
    <definedName name="MCOD02.110.2798_1" localSheetId="1">#REF!</definedName>
    <definedName name="MCOD02.110.2798_1" localSheetId="0">#REF!</definedName>
    <definedName name="MCOD02.110.2798_1">#REF!</definedName>
    <definedName name="MCOD02.110.2806" localSheetId="1">#REF!</definedName>
    <definedName name="MCOD02.110.2806" localSheetId="0">#REF!</definedName>
    <definedName name="MCOD02.110.2806">#REF!</definedName>
    <definedName name="MCOD02.110.2806_1" localSheetId="1">#REF!</definedName>
    <definedName name="MCOD02.110.2806_1" localSheetId="0">#REF!</definedName>
    <definedName name="MCOD02.110.2806_1">#REF!</definedName>
    <definedName name="MCOD02.110.2868" localSheetId="1">#REF!</definedName>
    <definedName name="MCOD02.110.2868" localSheetId="0">#REF!</definedName>
    <definedName name="MCOD02.110.2868">#REF!</definedName>
    <definedName name="MCOD02.110.2868_1" localSheetId="1">#REF!</definedName>
    <definedName name="MCOD02.110.2868_1" localSheetId="0">#REF!</definedName>
    <definedName name="MCOD02.110.2868_1">#REF!</definedName>
    <definedName name="MCOD02.110.3856" localSheetId="1">#REF!</definedName>
    <definedName name="MCOD02.110.3856" localSheetId="0">#REF!</definedName>
    <definedName name="MCOD02.110.3856">#REF!</definedName>
    <definedName name="MCOD02.110.3856_1" localSheetId="1">#REF!</definedName>
    <definedName name="MCOD02.110.3856_1" localSheetId="0">#REF!</definedName>
    <definedName name="MCOD02.110.3856_1">#REF!</definedName>
    <definedName name="MCOD02.110.3908" localSheetId="1">#REF!</definedName>
    <definedName name="MCOD02.110.3908" localSheetId="0">#REF!</definedName>
    <definedName name="MCOD02.110.3908">#REF!</definedName>
    <definedName name="MCOD02.110.3908_1" localSheetId="1">#REF!</definedName>
    <definedName name="MCOD02.110.3908_1" localSheetId="0">#REF!</definedName>
    <definedName name="MCOD02.110.3908_1">#REF!</definedName>
    <definedName name="MCOD02.110.3926" localSheetId="1">#REF!</definedName>
    <definedName name="MCOD02.110.3926" localSheetId="0">#REF!</definedName>
    <definedName name="MCOD02.110.3926">#REF!</definedName>
    <definedName name="MCOD02.110.3926_1" localSheetId="1">#REF!</definedName>
    <definedName name="MCOD02.110.3926_1" localSheetId="0">#REF!</definedName>
    <definedName name="MCOD02.110.3926_1">#REF!</definedName>
    <definedName name="MCOD02.110.4288" localSheetId="1">#REF!</definedName>
    <definedName name="MCOD02.110.4288" localSheetId="0">#REF!</definedName>
    <definedName name="MCOD02.110.4288">#REF!</definedName>
    <definedName name="MCOD02.110.4288_1" localSheetId="1">#REF!</definedName>
    <definedName name="MCOD02.110.4288_1" localSheetId="0">#REF!</definedName>
    <definedName name="MCOD02.110.4288_1">#REF!</definedName>
    <definedName name="MCOD02.110.4296" localSheetId="1">#REF!</definedName>
    <definedName name="MCOD02.110.4296" localSheetId="0">#REF!</definedName>
    <definedName name="MCOD02.110.4296">#REF!</definedName>
    <definedName name="MCOD02.110.4296_1" localSheetId="1">#REF!</definedName>
    <definedName name="MCOD02.110.4296_1" localSheetId="0">#REF!</definedName>
    <definedName name="MCOD02.110.4296_1">#REF!</definedName>
    <definedName name="MCOD02.110.4308" localSheetId="1">#REF!</definedName>
    <definedName name="MCOD02.110.4308" localSheetId="0">#REF!</definedName>
    <definedName name="MCOD02.110.4308">#REF!</definedName>
    <definedName name="MCOD02.110.4308_1" localSheetId="1">#REF!</definedName>
    <definedName name="MCOD02.110.4308_1" localSheetId="0">#REF!</definedName>
    <definedName name="MCOD02.110.4308_1">#REF!</definedName>
    <definedName name="MCOD02.110.4312" localSheetId="1">#REF!</definedName>
    <definedName name="MCOD02.110.4312" localSheetId="0">#REF!</definedName>
    <definedName name="MCOD02.110.4312">#REF!</definedName>
    <definedName name="MCOD02.110.4312_1" localSheetId="1">#REF!</definedName>
    <definedName name="MCOD02.110.4312_1" localSheetId="0">#REF!</definedName>
    <definedName name="MCOD02.110.4312_1">#REF!</definedName>
    <definedName name="MCOD02.110.4320" localSheetId="1">#REF!</definedName>
    <definedName name="MCOD02.110.4320" localSheetId="0">#REF!</definedName>
    <definedName name="MCOD02.110.4320">#REF!</definedName>
    <definedName name="MCOD02.110.4320_1" localSheetId="1">#REF!</definedName>
    <definedName name="MCOD02.110.4320_1" localSheetId="0">#REF!</definedName>
    <definedName name="MCOD02.110.4320_1">#REF!</definedName>
    <definedName name="MCOD02.110.4780" localSheetId="1">#REF!</definedName>
    <definedName name="MCOD02.110.4780" localSheetId="0">#REF!</definedName>
    <definedName name="MCOD02.110.4780">#REF!</definedName>
    <definedName name="MCOD02.110.4780_1" localSheetId="1">#REF!</definedName>
    <definedName name="MCOD02.110.4780_1" localSheetId="0">#REF!</definedName>
    <definedName name="MCOD02.110.4780_1">#REF!</definedName>
    <definedName name="MCOD02.120.0050" localSheetId="1">#REF!</definedName>
    <definedName name="MCOD02.120.0050" localSheetId="0">#REF!</definedName>
    <definedName name="MCOD02.120.0050">#REF!</definedName>
    <definedName name="MCOD02.120.0050_1" localSheetId="1">#REF!</definedName>
    <definedName name="MCOD02.120.0050_1" localSheetId="0">#REF!</definedName>
    <definedName name="MCOD02.120.0050_1">#REF!</definedName>
    <definedName name="MCOD02.120.0060" localSheetId="1">#REF!</definedName>
    <definedName name="MCOD02.120.0060" localSheetId="0">#REF!</definedName>
    <definedName name="MCOD02.120.0060">#REF!</definedName>
    <definedName name="MCOD02.120.0060_1" localSheetId="1">#REF!</definedName>
    <definedName name="MCOD02.120.0060_1" localSheetId="0">#REF!</definedName>
    <definedName name="MCOD02.120.0060_1">#REF!</definedName>
    <definedName name="MCOD02.120.0140" localSheetId="1">#REF!</definedName>
    <definedName name="MCOD02.120.0140" localSheetId="0">#REF!</definedName>
    <definedName name="MCOD02.120.0140">#REF!</definedName>
    <definedName name="MCOD02.120.0140_1" localSheetId="1">#REF!</definedName>
    <definedName name="MCOD02.120.0140_1" localSheetId="0">#REF!</definedName>
    <definedName name="MCOD02.120.0140_1">#REF!</definedName>
    <definedName name="MCOD02.130.0070" localSheetId="1">#REF!</definedName>
    <definedName name="MCOD02.130.0070" localSheetId="0">#REF!</definedName>
    <definedName name="MCOD02.130.0070">#REF!</definedName>
    <definedName name="MCOD02.130.0070_1" localSheetId="1">#REF!</definedName>
    <definedName name="MCOD02.130.0070_1" localSheetId="0">#REF!</definedName>
    <definedName name="MCOD02.130.0070_1">#REF!</definedName>
    <definedName name="MCOD02.130.0080" localSheetId="1">#REF!</definedName>
    <definedName name="MCOD02.130.0080" localSheetId="0">#REF!</definedName>
    <definedName name="MCOD02.130.0080">#REF!</definedName>
    <definedName name="MCOD02.130.0080_1" localSheetId="1">#REF!</definedName>
    <definedName name="MCOD02.130.0080_1" localSheetId="0">#REF!</definedName>
    <definedName name="MCOD02.130.0080_1">#REF!</definedName>
    <definedName name="MCOD02.130.0100" localSheetId="1">#REF!</definedName>
    <definedName name="MCOD02.130.0100" localSheetId="0">#REF!</definedName>
    <definedName name="MCOD02.130.0100">#REF!</definedName>
    <definedName name="MCOD02.130.0100_1" localSheetId="1">#REF!</definedName>
    <definedName name="MCOD02.130.0100_1" localSheetId="0">#REF!</definedName>
    <definedName name="MCOD02.130.0100_1">#REF!</definedName>
    <definedName name="MCOD02.140.0030" localSheetId="1">#REF!</definedName>
    <definedName name="MCOD02.140.0030" localSheetId="0">#REF!</definedName>
    <definedName name="MCOD02.140.0030">#REF!</definedName>
    <definedName name="MCOD02.140.0030_1" localSheetId="1">#REF!</definedName>
    <definedName name="MCOD02.140.0030_1" localSheetId="0">#REF!</definedName>
    <definedName name="MCOD02.140.0030_1">#REF!</definedName>
    <definedName name="MCOD02.140.0080" localSheetId="1">#REF!</definedName>
    <definedName name="MCOD02.140.0080" localSheetId="0">#REF!</definedName>
    <definedName name="MCOD02.140.0080">#REF!</definedName>
    <definedName name="MCOD02.140.0080_1" localSheetId="1">#REF!</definedName>
    <definedName name="MCOD02.140.0080_1" localSheetId="0">#REF!</definedName>
    <definedName name="MCOD02.140.0080_1">#REF!</definedName>
    <definedName name="MCOD02.140.0090" localSheetId="1">#REF!</definedName>
    <definedName name="MCOD02.140.0090" localSheetId="0">#REF!</definedName>
    <definedName name="MCOD02.140.0090">#REF!</definedName>
    <definedName name="MCOD02.140.0090_1" localSheetId="1">#REF!</definedName>
    <definedName name="MCOD02.140.0090_1" localSheetId="0">#REF!</definedName>
    <definedName name="MCOD02.140.0090_1">#REF!</definedName>
    <definedName name="MCOD02.160.0010" localSheetId="1">#REF!</definedName>
    <definedName name="MCOD02.160.0010" localSheetId="0">#REF!</definedName>
    <definedName name="MCOD02.160.0010">#REF!</definedName>
    <definedName name="MCOD02.160.0010_1" localSheetId="1">#REF!</definedName>
    <definedName name="MCOD02.160.0010_1" localSheetId="0">#REF!</definedName>
    <definedName name="MCOD02.160.0010_1">#REF!</definedName>
    <definedName name="MCOD02.160.0110" localSheetId="1">#REF!</definedName>
    <definedName name="MCOD02.160.0110" localSheetId="0">#REF!</definedName>
    <definedName name="MCOD02.160.0110">#REF!</definedName>
    <definedName name="MCOD02.160.0110_1" localSheetId="1">#REF!</definedName>
    <definedName name="MCOD02.160.0110_1" localSheetId="0">#REF!</definedName>
    <definedName name="MCOD02.160.0110_1">#REF!</definedName>
    <definedName name="MCOD02.180.0010" localSheetId="1">#REF!</definedName>
    <definedName name="MCOD02.180.0010" localSheetId="0">#REF!</definedName>
    <definedName name="MCOD02.180.0010">#REF!</definedName>
    <definedName name="MCOD02.180.0010_1" localSheetId="1">#REF!</definedName>
    <definedName name="MCOD02.180.0010_1" localSheetId="0">#REF!</definedName>
    <definedName name="MCOD02.180.0010_1">#REF!</definedName>
    <definedName name="MCOD02.210.0020" localSheetId="1">#REF!</definedName>
    <definedName name="MCOD02.210.0020" localSheetId="0">#REF!</definedName>
    <definedName name="MCOD02.210.0020">#REF!</definedName>
    <definedName name="MCOD02.210.0020_1" localSheetId="1">#REF!</definedName>
    <definedName name="MCOD02.210.0020_1" localSheetId="0">#REF!</definedName>
    <definedName name="MCOD02.210.0020_1">#REF!</definedName>
    <definedName name="MCOD02.210.0030" localSheetId="1">#REF!</definedName>
    <definedName name="MCOD02.210.0030" localSheetId="0">#REF!</definedName>
    <definedName name="MCOD02.210.0030">#REF!</definedName>
    <definedName name="MCOD02.210.0030_1" localSheetId="1">#REF!</definedName>
    <definedName name="MCOD02.210.0030_1" localSheetId="0">#REF!</definedName>
    <definedName name="MCOD02.210.0030_1">#REF!</definedName>
    <definedName name="MCOD02.210.0090" localSheetId="1">#REF!</definedName>
    <definedName name="MCOD02.210.0090" localSheetId="0">#REF!</definedName>
    <definedName name="MCOD02.210.0090">#REF!</definedName>
    <definedName name="MCOD02.210.0090_1" localSheetId="1">#REF!</definedName>
    <definedName name="MCOD02.210.0090_1" localSheetId="0">#REF!</definedName>
    <definedName name="MCOD02.210.0090_1">#REF!</definedName>
    <definedName name="MCOD02.210.0110" localSheetId="1">#REF!</definedName>
    <definedName name="MCOD02.210.0110" localSheetId="0">#REF!</definedName>
    <definedName name="MCOD02.210.0110">#REF!</definedName>
    <definedName name="MCOD02.210.0110_1" localSheetId="1">#REF!</definedName>
    <definedName name="MCOD02.210.0110_1" localSheetId="0">#REF!</definedName>
    <definedName name="MCOD02.210.0110_1">#REF!</definedName>
    <definedName name="MCOD02.210.0310" localSheetId="1">#REF!</definedName>
    <definedName name="MCOD02.210.0310" localSheetId="0">#REF!</definedName>
    <definedName name="MCOD02.210.0310">#REF!</definedName>
    <definedName name="MCOD02.210.0310_1" localSheetId="1">#REF!</definedName>
    <definedName name="MCOD02.210.0310_1" localSheetId="0">#REF!</definedName>
    <definedName name="MCOD02.210.0310_1">#REF!</definedName>
    <definedName name="MCOD02.210.0340" localSheetId="1">#REF!</definedName>
    <definedName name="MCOD02.210.0340" localSheetId="0">#REF!</definedName>
    <definedName name="MCOD02.210.0340">#REF!</definedName>
    <definedName name="MCOD02.210.0340_1" localSheetId="1">#REF!</definedName>
    <definedName name="MCOD02.210.0340_1" localSheetId="0">#REF!</definedName>
    <definedName name="MCOD02.210.0340_1">#REF!</definedName>
    <definedName name="MCOD02.210.0350" localSheetId="1">#REF!</definedName>
    <definedName name="MCOD02.210.0350" localSheetId="0">#REF!</definedName>
    <definedName name="MCOD02.210.0350">#REF!</definedName>
    <definedName name="MCOD02.210.0350_1" localSheetId="1">#REF!</definedName>
    <definedName name="MCOD02.210.0350_1" localSheetId="0">#REF!</definedName>
    <definedName name="MCOD02.210.0350_1">#REF!</definedName>
    <definedName name="MCOD02.210.0360" localSheetId="1">#REF!</definedName>
    <definedName name="MCOD02.210.0360" localSheetId="0">#REF!</definedName>
    <definedName name="MCOD02.210.0360">#REF!</definedName>
    <definedName name="MCOD02.210.0360_1" localSheetId="1">#REF!</definedName>
    <definedName name="MCOD02.210.0360_1" localSheetId="0">#REF!</definedName>
    <definedName name="MCOD02.210.0360_1">#REF!</definedName>
    <definedName name="MCOD02.210.0370" localSheetId="1">#REF!</definedName>
    <definedName name="MCOD02.210.0370" localSheetId="0">#REF!</definedName>
    <definedName name="MCOD02.210.0370">#REF!</definedName>
    <definedName name="MCOD02.210.0370_1" localSheetId="1">#REF!</definedName>
    <definedName name="MCOD02.210.0370_1" localSheetId="0">#REF!</definedName>
    <definedName name="MCOD02.210.0370_1">#REF!</definedName>
    <definedName name="MCOD02.210.0380" localSheetId="1">#REF!</definedName>
    <definedName name="MCOD02.210.0380" localSheetId="0">#REF!</definedName>
    <definedName name="MCOD02.210.0380">#REF!</definedName>
    <definedName name="MCOD02.210.0380_1" localSheetId="1">#REF!</definedName>
    <definedName name="MCOD02.210.0380_1" localSheetId="0">#REF!</definedName>
    <definedName name="MCOD02.210.0380_1">#REF!</definedName>
    <definedName name="MCOD02.210.1620" localSheetId="1">#REF!</definedName>
    <definedName name="MCOD02.210.1620" localSheetId="0">#REF!</definedName>
    <definedName name="MCOD02.210.1620">#REF!</definedName>
    <definedName name="MCOD02.210.1620_1" localSheetId="1">#REF!</definedName>
    <definedName name="MCOD02.210.1620_1" localSheetId="0">#REF!</definedName>
    <definedName name="MCOD02.210.1620_1">#REF!</definedName>
    <definedName name="MCOD02.210.1625" localSheetId="1">#REF!</definedName>
    <definedName name="MCOD02.210.1625" localSheetId="0">#REF!</definedName>
    <definedName name="MCOD02.210.1625">#REF!</definedName>
    <definedName name="MCOD02.210.1625_1" localSheetId="1">#REF!</definedName>
    <definedName name="MCOD02.210.1625_1" localSheetId="0">#REF!</definedName>
    <definedName name="MCOD02.210.1625_1">#REF!</definedName>
    <definedName name="MCOD02.210.1635" localSheetId="1">#REF!</definedName>
    <definedName name="MCOD02.210.1635" localSheetId="0">#REF!</definedName>
    <definedName name="MCOD02.210.1635">#REF!</definedName>
    <definedName name="MCOD02.210.1635_1" localSheetId="1">#REF!</definedName>
    <definedName name="MCOD02.210.1635_1" localSheetId="0">#REF!</definedName>
    <definedName name="MCOD02.210.1635_1">#REF!</definedName>
    <definedName name="MCOD02.210.1637" localSheetId="1">#REF!</definedName>
    <definedName name="MCOD02.210.1637" localSheetId="0">#REF!</definedName>
    <definedName name="MCOD02.210.1637">#REF!</definedName>
    <definedName name="MCOD02.210.1637_1" localSheetId="1">#REF!</definedName>
    <definedName name="MCOD02.210.1637_1" localSheetId="0">#REF!</definedName>
    <definedName name="MCOD02.210.1637_1">#REF!</definedName>
    <definedName name="MCOD03.020.0020" localSheetId="1">#REF!</definedName>
    <definedName name="MCOD03.020.0020" localSheetId="0">#REF!</definedName>
    <definedName name="MCOD03.020.0020">#REF!</definedName>
    <definedName name="MCOD03.020.0020_1" localSheetId="1">#REF!</definedName>
    <definedName name="MCOD03.020.0020_1" localSheetId="0">#REF!</definedName>
    <definedName name="MCOD03.020.0020_1">#REF!</definedName>
    <definedName name="MCOD05.150.0830" localSheetId="1">#REF!</definedName>
    <definedName name="MCOD05.150.0830" localSheetId="0">#REF!</definedName>
    <definedName name="MCOD05.150.0830">#REF!</definedName>
    <definedName name="MCOD05.150.0830_1" localSheetId="1">#REF!</definedName>
    <definedName name="MCOD05.150.0830_1" localSheetId="0">#REF!</definedName>
    <definedName name="MCOD05.150.0830_1">#REF!</definedName>
    <definedName name="MCOD05.150.0840" localSheetId="1">#REF!</definedName>
    <definedName name="MCOD05.150.0840" localSheetId="0">#REF!</definedName>
    <definedName name="MCOD05.150.0840">#REF!</definedName>
    <definedName name="MCOD05.150.0840_1" localSheetId="1">#REF!</definedName>
    <definedName name="MCOD05.150.0840_1" localSheetId="0">#REF!</definedName>
    <definedName name="MCOD05.150.0840_1">#REF!</definedName>
    <definedName name="MCODCOTADO01" localSheetId="1">#REF!</definedName>
    <definedName name="MCODCOTADO01" localSheetId="0">#REF!</definedName>
    <definedName name="MCODCOTADO01">#REF!</definedName>
    <definedName name="MCODCOTADO01_1" localSheetId="1">#REF!</definedName>
    <definedName name="MCODCOTADO01_1" localSheetId="0">#REF!</definedName>
    <definedName name="MCODCOTADO01_1">#REF!</definedName>
    <definedName name="MCODCOTADO02" localSheetId="1">#REF!</definedName>
    <definedName name="MCODCOTADO02" localSheetId="0">#REF!</definedName>
    <definedName name="MCODCOTADO02">#REF!</definedName>
    <definedName name="MCODCOTADO02_1" localSheetId="1">#REF!</definedName>
    <definedName name="MCODCOTADO02_1" localSheetId="0">#REF!</definedName>
    <definedName name="MCODCOTADO02_1">#REF!</definedName>
    <definedName name="MCODCOTADO03" localSheetId="1">#REF!</definedName>
    <definedName name="MCODCOTADO03" localSheetId="0">#REF!</definedName>
    <definedName name="MCODCOTADO03">#REF!</definedName>
    <definedName name="MCODCOTADO03_1" localSheetId="1">#REF!</definedName>
    <definedName name="MCODCOTADO03_1" localSheetId="0">#REF!</definedName>
    <definedName name="MCODCOTADO03_1">#REF!</definedName>
    <definedName name="MCODCOTADO04" localSheetId="1">#REF!</definedName>
    <definedName name="MCODCOTADO04" localSheetId="0">#REF!</definedName>
    <definedName name="MCODCOTADO04">#REF!</definedName>
    <definedName name="MCODCOTADO04_1" localSheetId="1">#REF!</definedName>
    <definedName name="MCODCOTADO04_1" localSheetId="0">#REF!</definedName>
    <definedName name="MCODCOTADO04_1">#REF!</definedName>
    <definedName name="meiofio" localSheetId="1">#REF!</definedName>
    <definedName name="meiofio" localSheetId="0">#REF!</definedName>
    <definedName name="meiofio">#REF!</definedName>
    <definedName name="MEJ" localSheetId="1">#REF!</definedName>
    <definedName name="MEJ" localSheetId="0">#REF!</definedName>
    <definedName name="MEJ">#REF!</definedName>
    <definedName name="memoria" localSheetId="1">#REF!</definedName>
    <definedName name="memoria" localSheetId="0">#REF!</definedName>
    <definedName name="memoria">#REF!</definedName>
    <definedName name="mEMÓRIA" localSheetId="1">#REF!</definedName>
    <definedName name="mEMÓRIA" localSheetId="0">#REF!</definedName>
    <definedName name="mEMÓRIA">#REF!</definedName>
    <definedName name="MEMORIA13ª" localSheetId="1">#REF!</definedName>
    <definedName name="MEMORIA13ª" localSheetId="0">#REF!</definedName>
    <definedName name="MEMORIA13ª">#REF!</definedName>
    <definedName name="mes" localSheetId="1">#REF!</definedName>
    <definedName name="mes" localSheetId="0">#REF!</definedName>
    <definedName name="mes">#REF!</definedName>
    <definedName name="MM" localSheetId="1">#REF!</definedName>
    <definedName name="MM" localSheetId="0">#REF!</definedName>
    <definedName name="MM">#REF!</definedName>
    <definedName name="MmExcelLinker_CBF3F7D5_5F0E_4EA5_B59F_34028F0F12D2" localSheetId="1">#REF!</definedName>
    <definedName name="MmExcelLinker_CBF3F7D5_5F0E_4EA5_B59F_34028F0F12D2" localSheetId="0">#REF!</definedName>
    <definedName name="MmExcelLinker_CBF3F7D5_5F0E_4EA5_B59F_34028F0F12D2">#REF!</definedName>
    <definedName name="mmmmmmmmmmmmmmmmmmmmmmmmmmm" localSheetId="1">#REF!</definedName>
    <definedName name="mmmmmmmmmmmmmmmmmmmmmmmmmmm" localSheetId="0">#REF!</definedName>
    <definedName name="mmmmmmmmmmmmmmmmmmmmmmmmmmm">#REF!</definedName>
    <definedName name="Mob" localSheetId="1">#REF!</definedName>
    <definedName name="Mob" localSheetId="0">#REF!</definedName>
    <definedName name="Mob">#REF!</definedName>
    <definedName name="MTOT02.020.0010" localSheetId="1">#REF!</definedName>
    <definedName name="MTOT02.020.0010" localSheetId="0">#REF!</definedName>
    <definedName name="MTOT02.020.0010">#REF!</definedName>
    <definedName name="MTOT02.020.0010_1" localSheetId="1">#REF!</definedName>
    <definedName name="MTOT02.020.0010_1" localSheetId="0">#REF!</definedName>
    <definedName name="MTOT02.020.0010_1">#REF!</definedName>
    <definedName name="MTOT02.020.0070" localSheetId="1">#REF!</definedName>
    <definedName name="MTOT02.020.0070" localSheetId="0">#REF!</definedName>
    <definedName name="MTOT02.020.0070">#REF!</definedName>
    <definedName name="MTOT02.020.0070_1" localSheetId="1">#REF!</definedName>
    <definedName name="MTOT02.020.0070_1" localSheetId="0">#REF!</definedName>
    <definedName name="MTOT02.020.0070_1">#REF!</definedName>
    <definedName name="MTOT02.030.0090" localSheetId="1">#REF!</definedName>
    <definedName name="MTOT02.030.0090" localSheetId="0">#REF!</definedName>
    <definedName name="MTOT02.030.0090">#REF!</definedName>
    <definedName name="MTOT02.030.0090_1" localSheetId="1">#REF!</definedName>
    <definedName name="MTOT02.030.0090_1" localSheetId="0">#REF!</definedName>
    <definedName name="MTOT02.030.0090_1">#REF!</definedName>
    <definedName name="MTOT02.030.0100" localSheetId="1">#REF!</definedName>
    <definedName name="MTOT02.030.0100" localSheetId="0">#REF!</definedName>
    <definedName name="MTOT02.030.0100">#REF!</definedName>
    <definedName name="MTOT02.030.0100_1" localSheetId="1">#REF!</definedName>
    <definedName name="MTOT02.030.0100_1" localSheetId="0">#REF!</definedName>
    <definedName name="MTOT02.030.0100_1">#REF!</definedName>
    <definedName name="MTOT02.040.0200" localSheetId="1">#REF!</definedName>
    <definedName name="MTOT02.040.0200" localSheetId="0">#REF!</definedName>
    <definedName name="MTOT02.040.0200">#REF!</definedName>
    <definedName name="MTOT02.040.0200_1" localSheetId="1">#REF!</definedName>
    <definedName name="MTOT02.040.0200_1" localSheetId="0">#REF!</definedName>
    <definedName name="MTOT02.040.0200_1">#REF!</definedName>
    <definedName name="MTOT02.040.0280" localSheetId="1">#REF!</definedName>
    <definedName name="MTOT02.040.0280" localSheetId="0">#REF!</definedName>
    <definedName name="MTOT02.040.0280">#REF!</definedName>
    <definedName name="MTOT02.040.0280_1" localSheetId="1">#REF!</definedName>
    <definedName name="MTOT02.040.0280_1" localSheetId="0">#REF!</definedName>
    <definedName name="MTOT02.040.0280_1">#REF!</definedName>
    <definedName name="MTOT02.040.0921" localSheetId="1">#REF!</definedName>
    <definedName name="MTOT02.040.0921" localSheetId="0">#REF!</definedName>
    <definedName name="MTOT02.040.0921">#REF!</definedName>
    <definedName name="MTOT02.040.0921_1" localSheetId="1">#REF!</definedName>
    <definedName name="MTOT02.040.0921_1" localSheetId="0">#REF!</definedName>
    <definedName name="MTOT02.040.0921_1">#REF!</definedName>
    <definedName name="MTOT02.040.1055" localSheetId="1">#REF!</definedName>
    <definedName name="MTOT02.040.1055" localSheetId="0">#REF!</definedName>
    <definedName name="MTOT02.040.1055">#REF!</definedName>
    <definedName name="MTOT02.040.1055_1" localSheetId="1">#REF!</definedName>
    <definedName name="MTOT02.040.1055_1" localSheetId="0">#REF!</definedName>
    <definedName name="MTOT02.040.1055_1">#REF!</definedName>
    <definedName name="MTOT02.040.1060" localSheetId="1">#REF!</definedName>
    <definedName name="MTOT02.040.1060" localSheetId="0">#REF!</definedName>
    <definedName name="MTOT02.040.1060">#REF!</definedName>
    <definedName name="MTOT02.040.1060_1" localSheetId="1">#REF!</definedName>
    <definedName name="MTOT02.040.1060_1" localSheetId="0">#REF!</definedName>
    <definedName name="MTOT02.040.1060_1">#REF!</definedName>
    <definedName name="MTOT02.040.3790" localSheetId="1">#REF!</definedName>
    <definedName name="MTOT02.040.3790" localSheetId="0">#REF!</definedName>
    <definedName name="MTOT02.040.3790">#REF!</definedName>
    <definedName name="MTOT02.040.3790_1" localSheetId="1">#REF!</definedName>
    <definedName name="MTOT02.040.3790_1" localSheetId="0">#REF!</definedName>
    <definedName name="MTOT02.040.3790_1">#REF!</definedName>
    <definedName name="MTOT02.040.3800" localSheetId="1">#REF!</definedName>
    <definedName name="MTOT02.040.3800" localSheetId="0">#REF!</definedName>
    <definedName name="MTOT02.040.3800">#REF!</definedName>
    <definedName name="MTOT02.040.3800_1" localSheetId="1">#REF!</definedName>
    <definedName name="MTOT02.040.3800_1" localSheetId="0">#REF!</definedName>
    <definedName name="MTOT02.040.3800_1">#REF!</definedName>
    <definedName name="MTOT02.040.3810" localSheetId="1">#REF!</definedName>
    <definedName name="MTOT02.040.3810" localSheetId="0">#REF!</definedName>
    <definedName name="MTOT02.040.3810">#REF!</definedName>
    <definedName name="MTOT02.040.3810_1" localSheetId="1">#REF!</definedName>
    <definedName name="MTOT02.040.3810_1" localSheetId="0">#REF!</definedName>
    <definedName name="MTOT02.040.3810_1">#REF!</definedName>
    <definedName name="MTOT02.040.4510" localSheetId="1">#REF!</definedName>
    <definedName name="MTOT02.040.4510" localSheetId="0">#REF!</definedName>
    <definedName name="MTOT02.040.4510">#REF!</definedName>
    <definedName name="MTOT02.040.4510_1" localSheetId="1">#REF!</definedName>
    <definedName name="MTOT02.040.4510_1" localSheetId="0">#REF!</definedName>
    <definedName name="MTOT02.040.4510_1">#REF!</definedName>
    <definedName name="MTOT02.040.4520" localSheetId="1">#REF!</definedName>
    <definedName name="MTOT02.040.4520" localSheetId="0">#REF!</definedName>
    <definedName name="MTOT02.040.4520">#REF!</definedName>
    <definedName name="MTOT02.040.4520_1" localSheetId="1">#REF!</definedName>
    <definedName name="MTOT02.040.4520_1" localSheetId="0">#REF!</definedName>
    <definedName name="MTOT02.040.4520_1">#REF!</definedName>
    <definedName name="MTOT02.040.4550" localSheetId="1">#REF!</definedName>
    <definedName name="MTOT02.040.4550" localSheetId="0">#REF!</definedName>
    <definedName name="MTOT02.040.4550">#REF!</definedName>
    <definedName name="MTOT02.040.4550_1" localSheetId="1">#REF!</definedName>
    <definedName name="MTOT02.040.4550_1" localSheetId="0">#REF!</definedName>
    <definedName name="MTOT02.040.4550_1">#REF!</definedName>
    <definedName name="MTOT02.040.4620" localSheetId="1">#REF!</definedName>
    <definedName name="MTOT02.040.4620" localSheetId="0">#REF!</definedName>
    <definedName name="MTOT02.040.4620">#REF!</definedName>
    <definedName name="MTOT02.040.4620_1" localSheetId="1">#REF!</definedName>
    <definedName name="MTOT02.040.4620_1" localSheetId="0">#REF!</definedName>
    <definedName name="MTOT02.040.4620_1">#REF!</definedName>
    <definedName name="MTOT02.040.4630" localSheetId="1">#REF!</definedName>
    <definedName name="MTOT02.040.4630" localSheetId="0">#REF!</definedName>
    <definedName name="MTOT02.040.4630">#REF!</definedName>
    <definedName name="MTOT02.040.4630_1" localSheetId="1">#REF!</definedName>
    <definedName name="MTOT02.040.4630_1" localSheetId="0">#REF!</definedName>
    <definedName name="MTOT02.040.4630_1">#REF!</definedName>
    <definedName name="MTOT02.040.4636" localSheetId="1">#REF!</definedName>
    <definedName name="MTOT02.040.4636" localSheetId="0">#REF!</definedName>
    <definedName name="MTOT02.040.4636">#REF!</definedName>
    <definedName name="MTOT02.040.4636_1" localSheetId="1">#REF!</definedName>
    <definedName name="MTOT02.040.4636_1" localSheetId="0">#REF!</definedName>
    <definedName name="MTOT02.040.4636_1">#REF!</definedName>
    <definedName name="MTOT02.040.4690" localSheetId="1">#REF!</definedName>
    <definedName name="MTOT02.040.4690" localSheetId="0">#REF!</definedName>
    <definedName name="MTOT02.040.4690">#REF!</definedName>
    <definedName name="MTOT02.040.4690_1" localSheetId="1">#REF!</definedName>
    <definedName name="MTOT02.040.4690_1" localSheetId="0">#REF!</definedName>
    <definedName name="MTOT02.040.4690_1">#REF!</definedName>
    <definedName name="MTOT02.040.7402" localSheetId="1">#REF!</definedName>
    <definedName name="MTOT02.040.7402" localSheetId="0">#REF!</definedName>
    <definedName name="MTOT02.040.7402">#REF!</definedName>
    <definedName name="MTOT02.040.7402_1" localSheetId="1">#REF!</definedName>
    <definedName name="MTOT02.040.7402_1" localSheetId="0">#REF!</definedName>
    <definedName name="MTOT02.040.7402_1">#REF!</definedName>
    <definedName name="MTOT02.040.9800" localSheetId="1">#REF!</definedName>
    <definedName name="MTOT02.040.9800" localSheetId="0">#REF!</definedName>
    <definedName name="MTOT02.040.9800">#REF!</definedName>
    <definedName name="MTOT02.040.9800_1" localSheetId="1">#REF!</definedName>
    <definedName name="MTOT02.040.9800_1" localSheetId="0">#REF!</definedName>
    <definedName name="MTOT02.040.9800_1">#REF!</definedName>
    <definedName name="MTOT02.040.9802" localSheetId="1">#REF!</definedName>
    <definedName name="MTOT02.040.9802" localSheetId="0">#REF!</definedName>
    <definedName name="MTOT02.040.9802">#REF!</definedName>
    <definedName name="MTOT02.040.9802_1" localSheetId="1">#REF!</definedName>
    <definedName name="MTOT02.040.9802_1" localSheetId="0">#REF!</definedName>
    <definedName name="MTOT02.040.9802_1">#REF!</definedName>
    <definedName name="MTOT02.040.9804" localSheetId="1">#REF!</definedName>
    <definedName name="MTOT02.040.9804" localSheetId="0">#REF!</definedName>
    <definedName name="MTOT02.040.9804">#REF!</definedName>
    <definedName name="MTOT02.040.9804_1" localSheetId="1">#REF!</definedName>
    <definedName name="MTOT02.040.9804_1" localSheetId="0">#REF!</definedName>
    <definedName name="MTOT02.040.9804_1">#REF!</definedName>
    <definedName name="MTOT02.110.0014" localSheetId="1">#REF!</definedName>
    <definedName name="MTOT02.110.0014" localSheetId="0">#REF!</definedName>
    <definedName name="MTOT02.110.0014">#REF!</definedName>
    <definedName name="MTOT02.110.0014_1" localSheetId="1">#REF!</definedName>
    <definedName name="MTOT02.110.0014_1" localSheetId="0">#REF!</definedName>
    <definedName name="MTOT02.110.0014_1">#REF!</definedName>
    <definedName name="MTOT02.110.0054" localSheetId="1">#REF!</definedName>
    <definedName name="MTOT02.110.0054" localSheetId="0">#REF!</definedName>
    <definedName name="MTOT02.110.0054">#REF!</definedName>
    <definedName name="MTOT02.110.0054_1" localSheetId="1">#REF!</definedName>
    <definedName name="MTOT02.110.0054_1" localSheetId="0">#REF!</definedName>
    <definedName name="MTOT02.110.0054_1">#REF!</definedName>
    <definedName name="MTOT02.110.0066" localSheetId="1">#REF!</definedName>
    <definedName name="MTOT02.110.0066" localSheetId="0">#REF!</definedName>
    <definedName name="MTOT02.110.0066">#REF!</definedName>
    <definedName name="MTOT02.110.0066_1" localSheetId="1">#REF!</definedName>
    <definedName name="MTOT02.110.0066_1" localSheetId="0">#REF!</definedName>
    <definedName name="MTOT02.110.0066_1">#REF!</definedName>
    <definedName name="MTOT02.110.0094" localSheetId="1">#REF!</definedName>
    <definedName name="MTOT02.110.0094" localSheetId="0">#REF!</definedName>
    <definedName name="MTOT02.110.0094">#REF!</definedName>
    <definedName name="MTOT02.110.0094_1" localSheetId="1">#REF!</definedName>
    <definedName name="MTOT02.110.0094_1" localSheetId="0">#REF!</definedName>
    <definedName name="MTOT02.110.0094_1">#REF!</definedName>
    <definedName name="MTOT02.110.0106" localSheetId="1">#REF!</definedName>
    <definedName name="MTOT02.110.0106" localSheetId="0">#REF!</definedName>
    <definedName name="MTOT02.110.0106">#REF!</definedName>
    <definedName name="MTOT02.110.0106_1" localSheetId="1">#REF!</definedName>
    <definedName name="MTOT02.110.0106_1" localSheetId="0">#REF!</definedName>
    <definedName name="MTOT02.110.0106_1">#REF!</definedName>
    <definedName name="MTOT02.110.0110" localSheetId="1">#REF!</definedName>
    <definedName name="MTOT02.110.0110" localSheetId="0">#REF!</definedName>
    <definedName name="MTOT02.110.0110">#REF!</definedName>
    <definedName name="MTOT02.110.0110_1" localSheetId="1">#REF!</definedName>
    <definedName name="MTOT02.110.0110_1" localSheetId="0">#REF!</definedName>
    <definedName name="MTOT02.110.0110_1">#REF!</definedName>
    <definedName name="MTOT02.110.0134" localSheetId="1">#REF!</definedName>
    <definedName name="MTOT02.110.0134" localSheetId="0">#REF!</definedName>
    <definedName name="MTOT02.110.0134">#REF!</definedName>
    <definedName name="MTOT02.110.0134_1" localSheetId="1">#REF!</definedName>
    <definedName name="MTOT02.110.0134_1" localSheetId="0">#REF!</definedName>
    <definedName name="MTOT02.110.0134_1">#REF!</definedName>
    <definedName name="MTOT02.110.0146" localSheetId="1">#REF!</definedName>
    <definedName name="MTOT02.110.0146" localSheetId="0">#REF!</definedName>
    <definedName name="MTOT02.110.0146">#REF!</definedName>
    <definedName name="MTOT02.110.0146_1" localSheetId="1">#REF!</definedName>
    <definedName name="MTOT02.110.0146_1" localSheetId="0">#REF!</definedName>
    <definedName name="MTOT02.110.0146_1">#REF!</definedName>
    <definedName name="MTOT02.110.0150" localSheetId="1">#REF!</definedName>
    <definedName name="MTOT02.110.0150" localSheetId="0">#REF!</definedName>
    <definedName name="MTOT02.110.0150">#REF!</definedName>
    <definedName name="MTOT02.110.0150_1" localSheetId="1">#REF!</definedName>
    <definedName name="MTOT02.110.0150_1" localSheetId="0">#REF!</definedName>
    <definedName name="MTOT02.110.0150_1">#REF!</definedName>
    <definedName name="MTOT02.110.0610" localSheetId="1">#REF!</definedName>
    <definedName name="MTOT02.110.0610" localSheetId="0">#REF!</definedName>
    <definedName name="MTOT02.110.0610">#REF!</definedName>
    <definedName name="MTOT02.110.0610_1" localSheetId="1">#REF!</definedName>
    <definedName name="MTOT02.110.0610_1" localSheetId="0">#REF!</definedName>
    <definedName name="MTOT02.110.0610_1">#REF!</definedName>
    <definedName name="MTOT02.110.0620" localSheetId="1">#REF!</definedName>
    <definedName name="MTOT02.110.0620" localSheetId="0">#REF!</definedName>
    <definedName name="MTOT02.110.0620">#REF!</definedName>
    <definedName name="MTOT02.110.0620_1" localSheetId="1">#REF!</definedName>
    <definedName name="MTOT02.110.0620_1" localSheetId="0">#REF!</definedName>
    <definedName name="MTOT02.110.0620_1">#REF!</definedName>
    <definedName name="MTOT02.110.0734" localSheetId="1">#REF!</definedName>
    <definedName name="MTOT02.110.0734" localSheetId="0">#REF!</definedName>
    <definedName name="MTOT02.110.0734">#REF!</definedName>
    <definedName name="MTOT02.110.0734_1" localSheetId="1">#REF!</definedName>
    <definedName name="MTOT02.110.0734_1" localSheetId="0">#REF!</definedName>
    <definedName name="MTOT02.110.0734_1">#REF!</definedName>
    <definedName name="MTOT02.110.0738" localSheetId="1">#REF!</definedName>
    <definedName name="MTOT02.110.0738" localSheetId="0">#REF!</definedName>
    <definedName name="MTOT02.110.0738">#REF!</definedName>
    <definedName name="MTOT02.110.0738_1" localSheetId="1">#REF!</definedName>
    <definedName name="MTOT02.110.0738_1" localSheetId="0">#REF!</definedName>
    <definedName name="MTOT02.110.0738_1">#REF!</definedName>
    <definedName name="MTOT02.110.0750" localSheetId="1">#REF!</definedName>
    <definedName name="MTOT02.110.0750" localSheetId="0">#REF!</definedName>
    <definedName name="MTOT02.110.0750">#REF!</definedName>
    <definedName name="MTOT02.110.0750_1" localSheetId="1">#REF!</definedName>
    <definedName name="MTOT02.110.0750_1" localSheetId="0">#REF!</definedName>
    <definedName name="MTOT02.110.0750_1">#REF!</definedName>
    <definedName name="MTOT02.110.1014" localSheetId="1">#REF!</definedName>
    <definedName name="MTOT02.110.1014" localSheetId="0">#REF!</definedName>
    <definedName name="MTOT02.110.1014">#REF!</definedName>
    <definedName name="MTOT02.110.1014_1" localSheetId="1">#REF!</definedName>
    <definedName name="MTOT02.110.1014_1" localSheetId="0">#REF!</definedName>
    <definedName name="MTOT02.110.1014_1">#REF!</definedName>
    <definedName name="MTOT02.110.1020" localSheetId="1">#REF!</definedName>
    <definedName name="MTOT02.110.1020" localSheetId="0">#REF!</definedName>
    <definedName name="MTOT02.110.1020">#REF!</definedName>
    <definedName name="MTOT02.110.1020_1" localSheetId="1">#REF!</definedName>
    <definedName name="MTOT02.110.1020_1" localSheetId="0">#REF!</definedName>
    <definedName name="MTOT02.110.1020_1">#REF!</definedName>
    <definedName name="MTOT02.110.1164" localSheetId="1">#REF!</definedName>
    <definedName name="MTOT02.110.1164" localSheetId="0">#REF!</definedName>
    <definedName name="MTOT02.110.1164">#REF!</definedName>
    <definedName name="MTOT02.110.1164_1" localSheetId="1">#REF!</definedName>
    <definedName name="MTOT02.110.1164_1" localSheetId="0">#REF!</definedName>
    <definedName name="MTOT02.110.1164_1">#REF!</definedName>
    <definedName name="MTOT02.110.1166" localSheetId="1">#REF!</definedName>
    <definedName name="MTOT02.110.1166" localSheetId="0">#REF!</definedName>
    <definedName name="MTOT02.110.1166">#REF!</definedName>
    <definedName name="MTOT02.110.1166_1" localSheetId="1">#REF!</definedName>
    <definedName name="MTOT02.110.1166_1" localSheetId="0">#REF!</definedName>
    <definedName name="MTOT02.110.1166_1">#REF!</definedName>
    <definedName name="MTOT02.110.1420" localSheetId="1">#REF!</definedName>
    <definedName name="MTOT02.110.1420" localSheetId="0">#REF!</definedName>
    <definedName name="MTOT02.110.1420">#REF!</definedName>
    <definedName name="MTOT02.110.1420_1" localSheetId="1">#REF!</definedName>
    <definedName name="MTOT02.110.1420_1" localSheetId="0">#REF!</definedName>
    <definedName name="MTOT02.110.1420_1">#REF!</definedName>
    <definedName name="MTOT02.110.1426" localSheetId="1">#REF!</definedName>
    <definedName name="MTOT02.110.1426" localSheetId="0">#REF!</definedName>
    <definedName name="MTOT02.110.1426">#REF!</definedName>
    <definedName name="MTOT02.110.1426_1" localSheetId="1">#REF!</definedName>
    <definedName name="MTOT02.110.1426_1" localSheetId="0">#REF!</definedName>
    <definedName name="MTOT02.110.1426_1">#REF!</definedName>
    <definedName name="MTOT02.110.1654" localSheetId="1">#REF!</definedName>
    <definedName name="MTOT02.110.1654" localSheetId="0">#REF!</definedName>
    <definedName name="MTOT02.110.1654">#REF!</definedName>
    <definedName name="MTOT02.110.1654_1" localSheetId="1">#REF!</definedName>
    <definedName name="MTOT02.110.1654_1" localSheetId="0">#REF!</definedName>
    <definedName name="MTOT02.110.1654_1">#REF!</definedName>
    <definedName name="MTOT02.110.1880" localSheetId="1">#REF!</definedName>
    <definedName name="MTOT02.110.1880" localSheetId="0">#REF!</definedName>
    <definedName name="MTOT02.110.1880">#REF!</definedName>
    <definedName name="MTOT02.110.1880_1" localSheetId="1">#REF!</definedName>
    <definedName name="MTOT02.110.1880_1" localSheetId="0">#REF!</definedName>
    <definedName name="MTOT02.110.1880_1">#REF!</definedName>
    <definedName name="MTOT02.110.1974" localSheetId="1">#REF!</definedName>
    <definedName name="MTOT02.110.1974" localSheetId="0">#REF!</definedName>
    <definedName name="MTOT02.110.1974">#REF!</definedName>
    <definedName name="MTOT02.110.1974_1" localSheetId="1">#REF!</definedName>
    <definedName name="MTOT02.110.1974_1" localSheetId="0">#REF!</definedName>
    <definedName name="MTOT02.110.1974_1">#REF!</definedName>
    <definedName name="MTOT02.110.1996" localSheetId="1">#REF!</definedName>
    <definedName name="MTOT02.110.1996" localSheetId="0">#REF!</definedName>
    <definedName name="MTOT02.110.1996">#REF!</definedName>
    <definedName name="MTOT02.110.1996_1" localSheetId="1">#REF!</definedName>
    <definedName name="MTOT02.110.1996_1" localSheetId="0">#REF!</definedName>
    <definedName name="MTOT02.110.1996_1">#REF!</definedName>
    <definedName name="MTOT02.110.2012" localSheetId="1">#REF!</definedName>
    <definedName name="MTOT02.110.2012" localSheetId="0">#REF!</definedName>
    <definedName name="MTOT02.110.2012">#REF!</definedName>
    <definedName name="MTOT02.110.2012_1" localSheetId="1">#REF!</definedName>
    <definedName name="MTOT02.110.2012_1" localSheetId="0">#REF!</definedName>
    <definedName name="MTOT02.110.2012_1">#REF!</definedName>
    <definedName name="MTOT02.110.2016" localSheetId="1">#REF!</definedName>
    <definedName name="MTOT02.110.2016" localSheetId="0">#REF!</definedName>
    <definedName name="MTOT02.110.2016">#REF!</definedName>
    <definedName name="MTOT02.110.2016_1" localSheetId="1">#REF!</definedName>
    <definedName name="MTOT02.110.2016_1" localSheetId="0">#REF!</definedName>
    <definedName name="MTOT02.110.2016_1">#REF!</definedName>
    <definedName name="MTOT02.110.2024" localSheetId="1">#REF!</definedName>
    <definedName name="MTOT02.110.2024" localSheetId="0">#REF!</definedName>
    <definedName name="MTOT02.110.2024">#REF!</definedName>
    <definedName name="MTOT02.110.2024_1" localSheetId="1">#REF!</definedName>
    <definedName name="MTOT02.110.2024_1" localSheetId="0">#REF!</definedName>
    <definedName name="MTOT02.110.2024_1">#REF!</definedName>
    <definedName name="MTOT02.110.2026" localSheetId="1">#REF!</definedName>
    <definedName name="MTOT02.110.2026" localSheetId="0">#REF!</definedName>
    <definedName name="MTOT02.110.2026">#REF!</definedName>
    <definedName name="MTOT02.110.2026_1" localSheetId="1">#REF!</definedName>
    <definedName name="MTOT02.110.2026_1" localSheetId="0">#REF!</definedName>
    <definedName name="MTOT02.110.2026_1">#REF!</definedName>
    <definedName name="MTOT02.110.2310" localSheetId="1">#REF!</definedName>
    <definedName name="MTOT02.110.2310" localSheetId="0">#REF!</definedName>
    <definedName name="MTOT02.110.2310">#REF!</definedName>
    <definedName name="MTOT02.110.2310_1" localSheetId="1">#REF!</definedName>
    <definedName name="MTOT02.110.2310_1" localSheetId="0">#REF!</definedName>
    <definedName name="MTOT02.110.2310_1">#REF!</definedName>
    <definedName name="MTOT02.110.2480" localSheetId="1">#REF!</definedName>
    <definedName name="MTOT02.110.2480" localSheetId="0">#REF!</definedName>
    <definedName name="MTOT02.110.2480">#REF!</definedName>
    <definedName name="MTOT02.110.2480_1" localSheetId="1">#REF!</definedName>
    <definedName name="MTOT02.110.2480_1" localSheetId="0">#REF!</definedName>
    <definedName name="MTOT02.110.2480_1">#REF!</definedName>
    <definedName name="MTOT02.110.2798" localSheetId="1">#REF!</definedName>
    <definedName name="MTOT02.110.2798" localSheetId="0">#REF!</definedName>
    <definedName name="MTOT02.110.2798">#REF!</definedName>
    <definedName name="MTOT02.110.2798_1" localSheetId="1">#REF!</definedName>
    <definedName name="MTOT02.110.2798_1" localSheetId="0">#REF!</definedName>
    <definedName name="MTOT02.110.2798_1">#REF!</definedName>
    <definedName name="MTOT02.110.2806" localSheetId="1">#REF!</definedName>
    <definedName name="MTOT02.110.2806" localSheetId="0">#REF!</definedName>
    <definedName name="MTOT02.110.2806">#REF!</definedName>
    <definedName name="MTOT02.110.2806_1" localSheetId="1">#REF!</definedName>
    <definedName name="MTOT02.110.2806_1" localSheetId="0">#REF!</definedName>
    <definedName name="MTOT02.110.2806_1">#REF!</definedName>
    <definedName name="MTOT02.110.2868" localSheetId="1">#REF!</definedName>
    <definedName name="MTOT02.110.2868" localSheetId="0">#REF!</definedName>
    <definedName name="MTOT02.110.2868">#REF!</definedName>
    <definedName name="MTOT02.110.2868_1" localSheetId="1">#REF!</definedName>
    <definedName name="MTOT02.110.2868_1" localSheetId="0">#REF!</definedName>
    <definedName name="MTOT02.110.2868_1">#REF!</definedName>
    <definedName name="MTOT02.110.3856" localSheetId="1">#REF!</definedName>
    <definedName name="MTOT02.110.3856" localSheetId="0">#REF!</definedName>
    <definedName name="MTOT02.110.3856">#REF!</definedName>
    <definedName name="MTOT02.110.3856_1" localSheetId="1">#REF!</definedName>
    <definedName name="MTOT02.110.3856_1" localSheetId="0">#REF!</definedName>
    <definedName name="MTOT02.110.3856_1">#REF!</definedName>
    <definedName name="MTOT02.110.3908" localSheetId="1">#REF!</definedName>
    <definedName name="MTOT02.110.3908" localSheetId="0">#REF!</definedName>
    <definedName name="MTOT02.110.3908">#REF!</definedName>
    <definedName name="MTOT02.110.3908_1" localSheetId="1">#REF!</definedName>
    <definedName name="MTOT02.110.3908_1" localSheetId="0">#REF!</definedName>
    <definedName name="MTOT02.110.3908_1">#REF!</definedName>
    <definedName name="MTOT02.110.3926" localSheetId="1">#REF!</definedName>
    <definedName name="MTOT02.110.3926" localSheetId="0">#REF!</definedName>
    <definedName name="MTOT02.110.3926">#REF!</definedName>
    <definedName name="MTOT02.110.3926_1" localSheetId="1">#REF!</definedName>
    <definedName name="MTOT02.110.3926_1" localSheetId="0">#REF!</definedName>
    <definedName name="MTOT02.110.3926_1">#REF!</definedName>
    <definedName name="MTOT02.110.4288" localSheetId="1">#REF!</definedName>
    <definedName name="MTOT02.110.4288" localSheetId="0">#REF!</definedName>
    <definedName name="MTOT02.110.4288">#REF!</definedName>
    <definedName name="MTOT02.110.4288_1" localSheetId="1">#REF!</definedName>
    <definedName name="MTOT02.110.4288_1" localSheetId="0">#REF!</definedName>
    <definedName name="MTOT02.110.4288_1">#REF!</definedName>
    <definedName name="MTOT02.110.4296" localSheetId="1">#REF!</definedName>
    <definedName name="MTOT02.110.4296" localSheetId="0">#REF!</definedName>
    <definedName name="MTOT02.110.4296">#REF!</definedName>
    <definedName name="MTOT02.110.4296_1" localSheetId="1">#REF!</definedName>
    <definedName name="MTOT02.110.4296_1" localSheetId="0">#REF!</definedName>
    <definedName name="MTOT02.110.4296_1">#REF!</definedName>
    <definedName name="MTOT02.110.4308" localSheetId="1">#REF!</definedName>
    <definedName name="MTOT02.110.4308" localSheetId="0">#REF!</definedName>
    <definedName name="MTOT02.110.4308">#REF!</definedName>
    <definedName name="MTOT02.110.4308_1" localSheetId="1">#REF!</definedName>
    <definedName name="MTOT02.110.4308_1" localSheetId="0">#REF!</definedName>
    <definedName name="MTOT02.110.4308_1">#REF!</definedName>
    <definedName name="MTOT02.110.4312" localSheetId="1">#REF!</definedName>
    <definedName name="MTOT02.110.4312" localSheetId="0">#REF!</definedName>
    <definedName name="MTOT02.110.4312">#REF!</definedName>
    <definedName name="MTOT02.110.4312_1" localSheetId="1">#REF!</definedName>
    <definedName name="MTOT02.110.4312_1" localSheetId="0">#REF!</definedName>
    <definedName name="MTOT02.110.4312_1">#REF!</definedName>
    <definedName name="MTOT02.110.4320" localSheetId="1">#REF!</definedName>
    <definedName name="MTOT02.110.4320" localSheetId="0">#REF!</definedName>
    <definedName name="MTOT02.110.4320">#REF!</definedName>
    <definedName name="MTOT02.110.4320_1" localSheetId="1">#REF!</definedName>
    <definedName name="MTOT02.110.4320_1" localSheetId="0">#REF!</definedName>
    <definedName name="MTOT02.110.4320_1">#REF!</definedName>
    <definedName name="MTOT02.110.4780" localSheetId="1">#REF!</definedName>
    <definedName name="MTOT02.110.4780" localSheetId="0">#REF!</definedName>
    <definedName name="MTOT02.110.4780">#REF!</definedName>
    <definedName name="MTOT02.110.4780_1" localSheetId="1">#REF!</definedName>
    <definedName name="MTOT02.110.4780_1" localSheetId="0">#REF!</definedName>
    <definedName name="MTOT02.110.4780_1">#REF!</definedName>
    <definedName name="MTOT02.110.610" localSheetId="1">#REF!</definedName>
    <definedName name="MTOT02.110.610" localSheetId="0">#REF!</definedName>
    <definedName name="MTOT02.110.610">#REF!</definedName>
    <definedName name="MTOT02.110.610_1" localSheetId="1">#REF!</definedName>
    <definedName name="MTOT02.110.610_1" localSheetId="0">#REF!</definedName>
    <definedName name="MTOT02.110.610_1">#REF!</definedName>
    <definedName name="MTOT02.120.0050" localSheetId="1">#REF!</definedName>
    <definedName name="MTOT02.120.0050" localSheetId="0">#REF!</definedName>
    <definedName name="MTOT02.120.0050">#REF!</definedName>
    <definedName name="MTOT02.120.0050_1" localSheetId="1">#REF!</definedName>
    <definedName name="MTOT02.120.0050_1" localSheetId="0">#REF!</definedName>
    <definedName name="MTOT02.120.0050_1">#REF!</definedName>
    <definedName name="MTOT02.120.0060" localSheetId="1">#REF!</definedName>
    <definedName name="MTOT02.120.0060" localSheetId="0">#REF!</definedName>
    <definedName name="MTOT02.120.0060">#REF!</definedName>
    <definedName name="MTOT02.120.0060_1" localSheetId="1">#REF!</definedName>
    <definedName name="MTOT02.120.0060_1" localSheetId="0">#REF!</definedName>
    <definedName name="MTOT02.120.0060_1">#REF!</definedName>
    <definedName name="MTOT02.120.0140" localSheetId="1">#REF!</definedName>
    <definedName name="MTOT02.120.0140" localSheetId="0">#REF!</definedName>
    <definedName name="MTOT02.120.0140">#REF!</definedName>
    <definedName name="MTOT02.120.0140_1" localSheetId="1">#REF!</definedName>
    <definedName name="MTOT02.120.0140_1" localSheetId="0">#REF!</definedName>
    <definedName name="MTOT02.120.0140_1">#REF!</definedName>
    <definedName name="MTOT02.130.0070" localSheetId="1">#REF!</definedName>
    <definedName name="MTOT02.130.0070" localSheetId="0">#REF!</definedName>
    <definedName name="MTOT02.130.0070">#REF!</definedName>
    <definedName name="MTOT02.130.0070_1" localSheetId="1">#REF!</definedName>
    <definedName name="MTOT02.130.0070_1" localSheetId="0">#REF!</definedName>
    <definedName name="MTOT02.130.0070_1">#REF!</definedName>
    <definedName name="MTOT02.130.0080" localSheetId="1">#REF!</definedName>
    <definedName name="MTOT02.130.0080" localSheetId="0">#REF!</definedName>
    <definedName name="MTOT02.130.0080">#REF!</definedName>
    <definedName name="MTOT02.130.0080_1" localSheetId="1">#REF!</definedName>
    <definedName name="MTOT02.130.0080_1" localSheetId="0">#REF!</definedName>
    <definedName name="MTOT02.130.0080_1">#REF!</definedName>
    <definedName name="MTOT02.130.0100" localSheetId="1">#REF!</definedName>
    <definedName name="MTOT02.130.0100" localSheetId="0">#REF!</definedName>
    <definedName name="MTOT02.130.0100">#REF!</definedName>
    <definedName name="MTOT02.130.0100_1" localSheetId="1">#REF!</definedName>
    <definedName name="MTOT02.130.0100_1" localSheetId="0">#REF!</definedName>
    <definedName name="MTOT02.130.0100_1">#REF!</definedName>
    <definedName name="MTOT02.140.0030" localSheetId="1">#REF!</definedName>
    <definedName name="MTOT02.140.0030" localSheetId="0">#REF!</definedName>
    <definedName name="MTOT02.140.0030">#REF!</definedName>
    <definedName name="MTOT02.140.0030_1" localSheetId="1">#REF!</definedName>
    <definedName name="MTOT02.140.0030_1" localSheetId="0">#REF!</definedName>
    <definedName name="MTOT02.140.0030_1">#REF!</definedName>
    <definedName name="MTOT02.140.0080" localSheetId="1">#REF!</definedName>
    <definedName name="MTOT02.140.0080" localSheetId="0">#REF!</definedName>
    <definedName name="MTOT02.140.0080">#REF!</definedName>
    <definedName name="MTOT02.140.0080_1" localSheetId="1">#REF!</definedName>
    <definedName name="MTOT02.140.0080_1" localSheetId="0">#REF!</definedName>
    <definedName name="MTOT02.140.0080_1">#REF!</definedName>
    <definedName name="MTOT02.140.0090" localSheetId="1">#REF!</definedName>
    <definedName name="MTOT02.140.0090" localSheetId="0">#REF!</definedName>
    <definedName name="MTOT02.140.0090">#REF!</definedName>
    <definedName name="MTOT02.140.0090_1" localSheetId="1">#REF!</definedName>
    <definedName name="MTOT02.140.0090_1" localSheetId="0">#REF!</definedName>
    <definedName name="MTOT02.140.0090_1">#REF!</definedName>
    <definedName name="MTOT02.160.0010" localSheetId="1">#REF!</definedName>
    <definedName name="MTOT02.160.0010" localSheetId="0">#REF!</definedName>
    <definedName name="MTOT02.160.0010">#REF!</definedName>
    <definedName name="MTOT02.160.0010_1" localSheetId="1">#REF!</definedName>
    <definedName name="MTOT02.160.0010_1" localSheetId="0">#REF!</definedName>
    <definedName name="MTOT02.160.0010_1">#REF!</definedName>
    <definedName name="MTOT02.160.0110" localSheetId="1">#REF!</definedName>
    <definedName name="MTOT02.160.0110" localSheetId="0">#REF!</definedName>
    <definedName name="MTOT02.160.0110">#REF!</definedName>
    <definedName name="MTOT02.160.0110_1" localSheetId="1">#REF!</definedName>
    <definedName name="MTOT02.160.0110_1" localSheetId="0">#REF!</definedName>
    <definedName name="MTOT02.160.0110_1">#REF!</definedName>
    <definedName name="MTOT02.180.0010" localSheetId="1">#REF!</definedName>
    <definedName name="MTOT02.180.0010" localSheetId="0">#REF!</definedName>
    <definedName name="MTOT02.180.0010">#REF!</definedName>
    <definedName name="MTOT02.180.0010_1" localSheetId="1">#REF!</definedName>
    <definedName name="MTOT02.180.0010_1" localSheetId="0">#REF!</definedName>
    <definedName name="MTOT02.180.0010_1">#REF!</definedName>
    <definedName name="MTOT02.210.0020" localSheetId="1">#REF!</definedName>
    <definedName name="MTOT02.210.0020" localSheetId="0">#REF!</definedName>
    <definedName name="MTOT02.210.0020">#REF!</definedName>
    <definedName name="MTOT02.210.0020_1" localSheetId="1">#REF!</definedName>
    <definedName name="MTOT02.210.0020_1" localSheetId="0">#REF!</definedName>
    <definedName name="MTOT02.210.0020_1">#REF!</definedName>
    <definedName name="MTOT02.210.0030" localSheetId="1">#REF!</definedName>
    <definedName name="MTOT02.210.0030" localSheetId="0">#REF!</definedName>
    <definedName name="MTOT02.210.0030">#REF!</definedName>
    <definedName name="MTOT02.210.0030_1" localSheetId="1">#REF!</definedName>
    <definedName name="MTOT02.210.0030_1" localSheetId="0">#REF!</definedName>
    <definedName name="MTOT02.210.0030_1">#REF!</definedName>
    <definedName name="MTOT02.210.0090" localSheetId="1">#REF!</definedName>
    <definedName name="MTOT02.210.0090" localSheetId="0">#REF!</definedName>
    <definedName name="MTOT02.210.0090">#REF!</definedName>
    <definedName name="MTOT02.210.0090_1" localSheetId="1">#REF!</definedName>
    <definedName name="MTOT02.210.0090_1" localSheetId="0">#REF!</definedName>
    <definedName name="MTOT02.210.0090_1">#REF!</definedName>
    <definedName name="MTOT02.210.0110" localSheetId="1">#REF!</definedName>
    <definedName name="MTOT02.210.0110" localSheetId="0">#REF!</definedName>
    <definedName name="MTOT02.210.0110">#REF!</definedName>
    <definedName name="MTOT02.210.0110_1" localSheetId="1">#REF!</definedName>
    <definedName name="MTOT02.210.0110_1" localSheetId="0">#REF!</definedName>
    <definedName name="MTOT02.210.0110_1">#REF!</definedName>
    <definedName name="MTOT02.210.0310" localSheetId="1">#REF!</definedName>
    <definedName name="MTOT02.210.0310" localSheetId="0">#REF!</definedName>
    <definedName name="MTOT02.210.0310">#REF!</definedName>
    <definedName name="MTOT02.210.0310_1" localSheetId="1">#REF!</definedName>
    <definedName name="MTOT02.210.0310_1" localSheetId="0">#REF!</definedName>
    <definedName name="MTOT02.210.0310_1">#REF!</definedName>
    <definedName name="MTOT02.210.0340" localSheetId="1">#REF!</definedName>
    <definedName name="MTOT02.210.0340" localSheetId="0">#REF!</definedName>
    <definedName name="MTOT02.210.0340">#REF!</definedName>
    <definedName name="MTOT02.210.0340_1" localSheetId="1">#REF!</definedName>
    <definedName name="MTOT02.210.0340_1" localSheetId="0">#REF!</definedName>
    <definedName name="MTOT02.210.0340_1">#REF!</definedName>
    <definedName name="MTOT02.210.0350" localSheetId="1">#REF!</definedName>
    <definedName name="MTOT02.210.0350" localSheetId="0">#REF!</definedName>
    <definedName name="MTOT02.210.0350">#REF!</definedName>
    <definedName name="MTOT02.210.0350_1" localSheetId="1">#REF!</definedName>
    <definedName name="MTOT02.210.0350_1" localSheetId="0">#REF!</definedName>
    <definedName name="MTOT02.210.0350_1">#REF!</definedName>
    <definedName name="MTOT02.210.0360" localSheetId="1">#REF!</definedName>
    <definedName name="MTOT02.210.0360" localSheetId="0">#REF!</definedName>
    <definedName name="MTOT02.210.0360">#REF!</definedName>
    <definedName name="MTOT02.210.0360_1" localSheetId="1">#REF!</definedName>
    <definedName name="MTOT02.210.0360_1" localSheetId="0">#REF!</definedName>
    <definedName name="MTOT02.210.0360_1">#REF!</definedName>
    <definedName name="MTOT02.210.0370" localSheetId="1">#REF!</definedName>
    <definedName name="MTOT02.210.0370" localSheetId="0">#REF!</definedName>
    <definedName name="MTOT02.210.0370">#REF!</definedName>
    <definedName name="MTOT02.210.0370_1" localSheetId="1">#REF!</definedName>
    <definedName name="MTOT02.210.0370_1" localSheetId="0">#REF!</definedName>
    <definedName name="MTOT02.210.0370_1">#REF!</definedName>
    <definedName name="MTOT02.210.0380" localSheetId="1">#REF!</definedName>
    <definedName name="MTOT02.210.0380" localSheetId="0">#REF!</definedName>
    <definedName name="MTOT02.210.0380">#REF!</definedName>
    <definedName name="MTOT02.210.0380_1" localSheetId="1">#REF!</definedName>
    <definedName name="MTOT02.210.0380_1" localSheetId="0">#REF!</definedName>
    <definedName name="MTOT02.210.0380_1">#REF!</definedName>
    <definedName name="MTOT02.210.1620" localSheetId="1">#REF!</definedName>
    <definedName name="MTOT02.210.1620" localSheetId="0">#REF!</definedName>
    <definedName name="MTOT02.210.1620">#REF!</definedName>
    <definedName name="MTOT02.210.1620_1" localSheetId="1">#REF!</definedName>
    <definedName name="MTOT02.210.1620_1" localSheetId="0">#REF!</definedName>
    <definedName name="MTOT02.210.1620_1">#REF!</definedName>
    <definedName name="MTOT02.210.1625" localSheetId="1">#REF!</definedName>
    <definedName name="MTOT02.210.1625" localSheetId="0">#REF!</definedName>
    <definedName name="MTOT02.210.1625">#REF!</definedName>
    <definedName name="MTOT02.210.1625_1" localSheetId="1">#REF!</definedName>
    <definedName name="MTOT02.210.1625_1" localSheetId="0">#REF!</definedName>
    <definedName name="MTOT02.210.1625_1">#REF!</definedName>
    <definedName name="MTOT02.210.1635" localSheetId="1">#REF!</definedName>
    <definedName name="MTOT02.210.1635" localSheetId="0">#REF!</definedName>
    <definedName name="MTOT02.210.1635">#REF!</definedName>
    <definedName name="MTOT02.210.1635_1" localSheetId="1">#REF!</definedName>
    <definedName name="MTOT02.210.1635_1" localSheetId="0">#REF!</definedName>
    <definedName name="MTOT02.210.1635_1">#REF!</definedName>
    <definedName name="MTOT02.210.1637" localSheetId="1">#REF!</definedName>
    <definedName name="MTOT02.210.1637" localSheetId="0">#REF!</definedName>
    <definedName name="MTOT02.210.1637">#REF!</definedName>
    <definedName name="MTOT02.210.1637_1" localSheetId="1">#REF!</definedName>
    <definedName name="MTOT02.210.1637_1" localSheetId="0">#REF!</definedName>
    <definedName name="MTOT02.210.1637_1">#REF!</definedName>
    <definedName name="MTOT02.2140." localSheetId="1">#REF!</definedName>
    <definedName name="MTOT02.2140." localSheetId="0">#REF!</definedName>
    <definedName name="MTOT02.2140.">#REF!</definedName>
    <definedName name="MTOT02.2140._1" localSheetId="1">#REF!</definedName>
    <definedName name="MTOT02.2140._1" localSheetId="0">#REF!</definedName>
    <definedName name="MTOT02.2140._1">#REF!</definedName>
    <definedName name="MTOT03.020.0020" localSheetId="1">#REF!</definedName>
    <definedName name="MTOT03.020.0020" localSheetId="0">#REF!</definedName>
    <definedName name="MTOT03.020.0020">#REF!</definedName>
    <definedName name="MTOT03.020.0020_1" localSheetId="1">#REF!</definedName>
    <definedName name="MTOT03.020.0020_1" localSheetId="0">#REF!</definedName>
    <definedName name="MTOT03.020.0020_1">#REF!</definedName>
    <definedName name="MTOT05.150.0830" localSheetId="1">#REF!</definedName>
    <definedName name="MTOT05.150.0830" localSheetId="0">#REF!</definedName>
    <definedName name="MTOT05.150.0830">#REF!</definedName>
    <definedName name="MTOT05.150.0830_1" localSheetId="1">#REF!</definedName>
    <definedName name="MTOT05.150.0830_1" localSheetId="0">#REF!</definedName>
    <definedName name="MTOT05.150.0830_1">#REF!</definedName>
    <definedName name="MTOT05.150.0840" localSheetId="1">#REF!</definedName>
    <definedName name="MTOT05.150.0840" localSheetId="0">#REF!</definedName>
    <definedName name="MTOT05.150.0840">#REF!</definedName>
    <definedName name="MTOT05.150.0840_1" localSheetId="1">#REF!</definedName>
    <definedName name="MTOT05.150.0840_1" localSheetId="0">#REF!</definedName>
    <definedName name="MTOT05.150.0840_1">#REF!</definedName>
    <definedName name="MTOTCOTADO01" localSheetId="1">#REF!</definedName>
    <definedName name="MTOTCOTADO01" localSheetId="0">#REF!</definedName>
    <definedName name="MTOTCOTADO01">#REF!</definedName>
    <definedName name="MTOTCOTADO01_1" localSheetId="1">#REF!</definedName>
    <definedName name="MTOTCOTADO01_1" localSheetId="0">#REF!</definedName>
    <definedName name="MTOTCOTADO01_1">#REF!</definedName>
    <definedName name="MTOTCOTADO02" localSheetId="1">#REF!</definedName>
    <definedName name="MTOTCOTADO02" localSheetId="0">#REF!</definedName>
    <definedName name="MTOTCOTADO02">#REF!</definedName>
    <definedName name="MTOTCOTADO02_1" localSheetId="1">#REF!</definedName>
    <definedName name="MTOTCOTADO02_1" localSheetId="0">#REF!</definedName>
    <definedName name="MTOTCOTADO02_1">#REF!</definedName>
    <definedName name="MTOTCOTADO03" localSheetId="1">#REF!</definedName>
    <definedName name="MTOTCOTADO03" localSheetId="0">#REF!</definedName>
    <definedName name="MTOTCOTADO03">#REF!</definedName>
    <definedName name="MTOTCOTADO03_1" localSheetId="1">#REF!</definedName>
    <definedName name="MTOTCOTADO03_1" localSheetId="0">#REF!</definedName>
    <definedName name="MTOTCOTADO03_1">#REF!</definedName>
    <definedName name="MTOTCOTADO04" localSheetId="1">#REF!</definedName>
    <definedName name="MTOTCOTADO04" localSheetId="0">#REF!</definedName>
    <definedName name="MTOTCOTADO04">#REF!</definedName>
    <definedName name="MTOTCOTADO04_1" localSheetId="1">#REF!</definedName>
    <definedName name="MTOTCOTADO04_1" localSheetId="0">#REF!</definedName>
    <definedName name="MTOTCOTADO04_1">#REF!</definedName>
    <definedName name="MTOTCOTADO05" localSheetId="1">#REF!</definedName>
    <definedName name="MTOTCOTADO05" localSheetId="0">#REF!</definedName>
    <definedName name="MTOTCOTADO05">#REF!</definedName>
    <definedName name="MTOTCOTADO05_1" localSheetId="1">#REF!</definedName>
    <definedName name="MTOTCOTADO05_1" localSheetId="0">#REF!</definedName>
    <definedName name="MTOTCOTADO05_1">#REF!</definedName>
    <definedName name="MTOTCOTADO21" localSheetId="1">#REF!</definedName>
    <definedName name="MTOTCOTADO21" localSheetId="0">#REF!</definedName>
    <definedName name="MTOTCOTADO21">#REF!</definedName>
    <definedName name="MTOTCOTADO21_1" localSheetId="1">#REF!</definedName>
    <definedName name="MTOTCOTADO21_1" localSheetId="0">#REF!</definedName>
    <definedName name="MTOTCOTADO21_1">#REF!</definedName>
    <definedName name="MTOTVERBA" localSheetId="1">#REF!</definedName>
    <definedName name="MTOTVERBA" localSheetId="0">#REF!</definedName>
    <definedName name="MTOTVERBA">#REF!</definedName>
    <definedName name="MTOTVERBA_1" localSheetId="1">#REF!</definedName>
    <definedName name="MTOTVERBA_1" localSheetId="0">#REF!</definedName>
    <definedName name="MTOTVERBA_1">#REF!</definedName>
    <definedName name="MUNICÍPIO" localSheetId="1">#REF!</definedName>
    <definedName name="MUNICÍPIO" localSheetId="0">#REF!</definedName>
    <definedName name="MUNICÍPIO">#REF!</definedName>
    <definedName name="N" localSheetId="1">#REF!</definedName>
    <definedName name="N" localSheetId="0">#REF!</definedName>
    <definedName name="N">#REF!</definedName>
    <definedName name="N__EPC" localSheetId="1">#REF!</definedName>
    <definedName name="N__EPC" localSheetId="0">#REF!</definedName>
    <definedName name="N__EPC">#REF!</definedName>
    <definedName name="N_Buzinotes">14</definedName>
    <definedName name="n_preLajes">22</definedName>
    <definedName name="NCOMPOSICOES">7</definedName>
    <definedName name="NCOTACOES">15</definedName>
    <definedName name="NEMPRESAS">20</definedName>
    <definedName name="nEstacas_BlocoE1">10</definedName>
    <definedName name="nEstacas_BlocoE2">6</definedName>
    <definedName name="nEstacas_BlocoPort">12</definedName>
    <definedName name="nil" localSheetId="1">#REF!</definedName>
    <definedName name="nil" localSheetId="0">#REF!</definedName>
    <definedName name="nil">#REF!</definedName>
    <definedName name="NINDICES">0</definedName>
    <definedName name="Nº" localSheetId="1">#REF!</definedName>
    <definedName name="Nº" localSheetId="0">#REF!</definedName>
    <definedName name="Nº">#REF!</definedName>
    <definedName name="NOME" localSheetId="1">#REF!</definedName>
    <definedName name="NOME" localSheetId="0">#REF!</definedName>
    <definedName name="NOME">#REF!</definedName>
    <definedName name="noo" localSheetId="2" hidden="1">{#N/A,#N/A,FALSE,"ALVENARIA";#N/A,#N/A,FALSE,"BLOCOS";#N/A,#N/A,FALSE,"CINTAS";#N/A,#N/A,FALSE,"CORTINA";#N/A,#N/A,FALSE,"LAJES";#N/A,#N/A,FALSE,"PILARES";#N/A,#N/A,FALSE,"VIGAS"}</definedName>
    <definedName name="noo" localSheetId="1" hidden="1">{#N/A,#N/A,FALSE,"ALVENARIA";#N/A,#N/A,FALSE,"BLOCOS";#N/A,#N/A,FALSE,"CINTAS";#N/A,#N/A,FALSE,"CORTINA";#N/A,#N/A,FALSE,"LAJES";#N/A,#N/A,FALSE,"PILARES";#N/A,#N/A,FALSE,"VIGAS"}</definedName>
    <definedName name="noo" localSheetId="3" hidden="1">{#N/A,#N/A,FALSE,"ALVENARIA";#N/A,#N/A,FALSE,"BLOCOS";#N/A,#N/A,FALSE,"CINTAS";#N/A,#N/A,FALSE,"CORTINA";#N/A,#N/A,FALSE,"LAJES";#N/A,#N/A,FALSE,"PILARES";#N/A,#N/A,FALSE,"VIGAS"}</definedName>
    <definedName name="noo" hidden="1">{#N/A,#N/A,FALSE,"ALVENARIA";#N/A,#N/A,FALSE,"BLOCOS";#N/A,#N/A,FALSE,"CINTAS";#N/A,#N/A,FALSE,"CORTINA";#N/A,#N/A,FALSE,"LAJES";#N/A,#N/A,FALSE,"PILARES";#N/A,#N/A,FALSE,"VIGAS"}</definedName>
    <definedName name="Nova" localSheetId="1">#REF!</definedName>
    <definedName name="Nova" localSheetId="0">#REF!</definedName>
    <definedName name="Nova">#REF!</definedName>
    <definedName name="OAC" localSheetId="1">#REF!</definedName>
    <definedName name="OAC" localSheetId="0">#REF!</definedName>
    <definedName name="OAC">#REF!</definedName>
    <definedName name="obra" localSheetId="1">#REF!</definedName>
    <definedName name="obra" localSheetId="0">#REF!</definedName>
    <definedName name="obra">#REF!</definedName>
    <definedName name="obra1" localSheetId="1">#REF!</definedName>
    <definedName name="obra1" localSheetId="0">#REF!</definedName>
    <definedName name="obra1">#REF!</definedName>
    <definedName name="obra2" localSheetId="1">#REF!</definedName>
    <definedName name="obra2" localSheetId="0">#REF!</definedName>
    <definedName name="obra2">#REF!</definedName>
    <definedName name="obra3" localSheetId="1">#REF!</definedName>
    <definedName name="obra3" localSheetId="0">#REF!</definedName>
    <definedName name="obra3">#REF!</definedName>
    <definedName name="obra4" localSheetId="1">#REF!</definedName>
    <definedName name="obra4" localSheetId="0">#REF!</definedName>
    <definedName name="obra4">#REF!</definedName>
    <definedName name="obra5" localSheetId="1">#REF!</definedName>
    <definedName name="obra5" localSheetId="0">#REF!</definedName>
    <definedName name="obra5">#REF!</definedName>
    <definedName name="obras" localSheetId="1">#REF!</definedName>
    <definedName name="obras" localSheetId="0">#REF!</definedName>
    <definedName name="obras">#REF!</definedName>
    <definedName name="obras1" localSheetId="1">#REF!</definedName>
    <definedName name="obras1" localSheetId="0">#REF!</definedName>
    <definedName name="obras1">#REF!</definedName>
    <definedName name="Observações" localSheetId="1">#REF!</definedName>
    <definedName name="Observações" localSheetId="0">#REF!</definedName>
    <definedName name="Observações">#REF!</definedName>
    <definedName name="ooo" localSheetId="1">#REF!</definedName>
    <definedName name="ooo" localSheetId="0">#REF!</definedName>
    <definedName name="ooo">#REF!</definedName>
    <definedName name="ooo_1" localSheetId="1">#REF!</definedName>
    <definedName name="ooo_1" localSheetId="0">#REF!</definedName>
    <definedName name="ooo_1">#REF!</definedName>
    <definedName name="ooo_3" localSheetId="1">#REF!</definedName>
    <definedName name="ooo_3" localSheetId="0">#REF!</definedName>
    <definedName name="ooo_3">#REF!</definedName>
    <definedName name="ooo_4" localSheetId="1">#REF!</definedName>
    <definedName name="ooo_4" localSheetId="0">#REF!</definedName>
    <definedName name="ooo_4">#REF!</definedName>
    <definedName name="ooo_5" localSheetId="1">#REF!</definedName>
    <definedName name="ooo_5" localSheetId="0">#REF!</definedName>
    <definedName name="ooo_5">#REF!</definedName>
    <definedName name="ooo_6" localSheetId="1">#REF!</definedName>
    <definedName name="ooo_6" localSheetId="0">#REF!</definedName>
    <definedName name="ooo_6">#REF!</definedName>
    <definedName name="ooo_7" localSheetId="1">#REF!</definedName>
    <definedName name="ooo_7" localSheetId="0">#REF!</definedName>
    <definedName name="ooo_7">#REF!</definedName>
    <definedName name="ooo_9" localSheetId="1">#REF!</definedName>
    <definedName name="ooo_9" localSheetId="0">#REF!</definedName>
    <definedName name="ooo_9">#REF!</definedName>
    <definedName name="ORÇ" localSheetId="1">#REF!</definedName>
    <definedName name="ORÇ" localSheetId="0">#REF!</definedName>
    <definedName name="ORÇ">#REF!</definedName>
    <definedName name="orcamento" localSheetId="2" hidden="1">{#N/A,#N/A,FALSE,"ALVENARIA";#N/A,#N/A,FALSE,"BLOCOS";#N/A,#N/A,FALSE,"CINTAS";#N/A,#N/A,FALSE,"CORTINA";#N/A,#N/A,FALSE,"LAJES";#N/A,#N/A,FALSE,"PILARES";#N/A,#N/A,FALSE,"VIGAS"}</definedName>
    <definedName name="orcamento" localSheetId="1" hidden="1">{#N/A,#N/A,FALSE,"ALVENARIA";#N/A,#N/A,FALSE,"BLOCOS";#N/A,#N/A,FALSE,"CINTAS";#N/A,#N/A,FALSE,"CORTINA";#N/A,#N/A,FALSE,"LAJES";#N/A,#N/A,FALSE,"PILARES";#N/A,#N/A,FALSE,"VIGAS"}</definedName>
    <definedName name="orcamento" localSheetId="3" hidden="1">{#N/A,#N/A,FALSE,"ALVENARIA";#N/A,#N/A,FALSE,"BLOCOS";#N/A,#N/A,FALSE,"CINTAS";#N/A,#N/A,FALSE,"CORTINA";#N/A,#N/A,FALSE,"LAJES";#N/A,#N/A,FALSE,"PILARES";#N/A,#N/A,FALSE,"VIGAS"}</definedName>
    <definedName name="orcamento" hidden="1">{#N/A,#N/A,FALSE,"ALVENARIA";#N/A,#N/A,FALSE,"BLOCOS";#N/A,#N/A,FALSE,"CINTAS";#N/A,#N/A,FALSE,"CORTINA";#N/A,#N/A,FALSE,"LAJES";#N/A,#N/A,FALSE,"PILARES";#N/A,#N/A,FALSE,"VIGAS"}</definedName>
    <definedName name="ORÇAMENTO.BancoRef" localSheetId="1" hidden="1">#REF!</definedName>
    <definedName name="ORÇAMENTO.BancoRef" localSheetId="0" hidden="1">#REF!</definedName>
    <definedName name="ORÇAMENTO.BancoRef" hidden="1">#REF!</definedName>
    <definedName name="ORÇAMENTO.CodBarra" localSheetId="2" hidden="1">IF(ORÇAMENTO.Fonte="Sinapi",SUBSTITUTE(SUBSTITUTE('CRONOG OBSOLETO'!ORÇAMENTO.Codigo,"/00","/"),"/0","/"),'CRONOG OBSOLETO'!ORÇAMENTO.Codigo)</definedName>
    <definedName name="ORÇAMENTO.CodBarra" localSheetId="1" hidden="1">IF(Cronograma!ORÇAMENTO.Fonte="Sinapi",SUBSTITUTE(SUBSTITUTE(Cronograma!ORÇAMENTO.Codigo,"/00","/"),"/0","/"),Cronograma!ORÇAMENTO.Codigo)</definedName>
    <definedName name="ORÇAMENTO.CodBarra" localSheetId="3" hidden="1">IF(ORÇAMENTO.Fonte="Sinapi",SUBSTITUTE(SUBSTITUTE(ORÇAMENTO.Codigo,"/00","/"),"/0","/"),ORÇAMENTO.Codigo)</definedName>
    <definedName name="ORÇAMENTO.CodBarra" localSheetId="0" hidden="1">IF(Eventograma!ORÇAMENTO.Fonte="Sinapi",SUBSTITUTE(SUBSTITUTE(Eventograma!ORÇAMENTO.Codigo,"/00","/"),"/0","/"),Eventograma!ORÇAMENTO.Codigo)</definedName>
    <definedName name="ORÇAMENTO.CodBarra" hidden="1">IF(ORÇAMENTO.Fonte="Sinapi",SUBSTITUTE(SUBSTITUTE(ORÇAMENTO.Codigo,"/00","/"),"/0","/"),ORÇAMENTO.Codigo)</definedName>
    <definedName name="ORÇAMENTO.Codigo" localSheetId="2" hidden="1">#REF!</definedName>
    <definedName name="ORÇAMENTO.Codigo" localSheetId="1" hidden="1">#REF!</definedName>
    <definedName name="ORÇAMENTO.Codigo" localSheetId="0" hidden="1">#REF!</definedName>
    <definedName name="ORÇAMENTO.Codigo" hidden="1">#REF!</definedName>
    <definedName name="ORÇAMENTO.CustoUnitario" localSheetId="1" hidden="1">ROUND(#REF!,15-13*#REF!)</definedName>
    <definedName name="ORÇAMENTO.CustoUnitario" localSheetId="0" hidden="1">ROUND(#REF!,15-13*#REF!)</definedName>
    <definedName name="ORÇAMENTO.CustoUnitario" hidden="1">ROUND(#REF!,15-13*#REF!)</definedName>
    <definedName name="ORÇAMENTO.Descricao" localSheetId="1" hidden="1">#REF!</definedName>
    <definedName name="ORÇAMENTO.Descricao" localSheetId="0" hidden="1">#REF!</definedName>
    <definedName name="ORÇAMENTO.Descricao" hidden="1">#REF!</definedName>
    <definedName name="ORÇAMENTO.Fonte" localSheetId="1" hidden="1">#REF!</definedName>
    <definedName name="ORÇAMENTO.Fonte" localSheetId="0" hidden="1">#REF!</definedName>
    <definedName name="ORÇAMENTO.Fonte" hidden="1">#REF!</definedName>
    <definedName name="ORÇAMENTO.Nivel" localSheetId="1" hidden="1">#REF!</definedName>
    <definedName name="ORÇAMENTO.Nivel" localSheetId="0" hidden="1">#REF!</definedName>
    <definedName name="ORÇAMENTO.Nivel" hidden="1">#REF!</definedName>
    <definedName name="ORÇAMENTO.OpcaoBDI" localSheetId="1" hidden="1">#REF!</definedName>
    <definedName name="ORÇAMENTO.OpcaoBDI" localSheetId="0" hidden="1">#REF!</definedName>
    <definedName name="ORÇAMENTO.OpcaoBDI" hidden="1">#REF!</definedName>
    <definedName name="ORÇAMENTO.PrecoUnitarioLicitado" localSheetId="1" hidden="1">#REF!</definedName>
    <definedName name="ORÇAMENTO.PrecoUnitarioLicitado" localSheetId="0" hidden="1">#REF!</definedName>
    <definedName name="ORÇAMENTO.PrecoUnitarioLicitado" hidden="1">#REF!</definedName>
    <definedName name="ORÇAMENTO.SumCPMANUAL" localSheetId="1" hidden="1">SUMIF(#REF!,"CP",#REF!)</definedName>
    <definedName name="ORÇAMENTO.SumCPMANUAL" localSheetId="0" hidden="1">SUMIF(#REF!,"CP",#REF!)</definedName>
    <definedName name="ORÇAMENTO.SumCPMANUAL" hidden="1">SUMIF(#REF!,"CP",#REF!)</definedName>
    <definedName name="ORÇAMENTO.SumINVMANUAL" localSheetId="2" hidden="1">SUMIF(#REF!,"RP",#REF!)+SUMIF(#REF!,"CP",#REF!)+SUMIF(#REF!,"OU",#REF!)</definedName>
    <definedName name="ORÇAMENTO.SumINVMANUAL" localSheetId="1" hidden="1">SUMIF(#REF!,"RP",#REF!)+SUMIF(#REF!,"CP",#REF!)+SUMIF(#REF!,"OU",#REF!)</definedName>
    <definedName name="ORÇAMENTO.SumINVMANUAL" localSheetId="0" hidden="1">SUMIF(#REF!,"RP",#REF!)+SUMIF(#REF!,"CP",#REF!)+SUMIF(#REF!,"OU",#REF!)</definedName>
    <definedName name="ORÇAMENTO.SumINVMANUAL" hidden="1">SUMIF(#REF!,"RP",#REF!)+SUMIF(#REF!,"CP",#REF!)+SUMIF(#REF!,"OU",#REF!)</definedName>
    <definedName name="ORÇAMENTO.Unidade" localSheetId="1" hidden="1">#REF!</definedName>
    <definedName name="ORÇAMENTO.Unidade" localSheetId="0" hidden="1">#REF!</definedName>
    <definedName name="ORÇAMENTO.Unidade" hidden="1">#REF!</definedName>
    <definedName name="Ordem" localSheetId="1">#REF!</definedName>
    <definedName name="Ordem" localSheetId="0">#REF!</definedName>
    <definedName name="Ordem">#REF!</definedName>
    <definedName name="OUTROS" localSheetId="1">#REF!</definedName>
    <definedName name="OUTROS" localSheetId="0">#REF!</definedName>
    <definedName name="OUTROS">#REF!</definedName>
    <definedName name="P" localSheetId="1">#REF!</definedName>
    <definedName name="P" localSheetId="0">#REF!</definedName>
    <definedName name="P">#REF!</definedName>
    <definedName name="P.1" localSheetId="1">#REF!</definedName>
    <definedName name="P.1" localSheetId="0">#REF!</definedName>
    <definedName name="P.1">#REF!</definedName>
    <definedName name="P.10" localSheetId="1">#REF!</definedName>
    <definedName name="P.10" localSheetId="0">#REF!</definedName>
    <definedName name="P.10">#REF!</definedName>
    <definedName name="P.11" localSheetId="1">#REF!</definedName>
    <definedName name="P.11" localSheetId="0">#REF!</definedName>
    <definedName name="P.11">#REF!</definedName>
    <definedName name="P.12" localSheetId="1">#REF!</definedName>
    <definedName name="P.12" localSheetId="0">#REF!</definedName>
    <definedName name="P.12">#REF!</definedName>
    <definedName name="P.13" localSheetId="1">#REF!</definedName>
    <definedName name="P.13" localSheetId="0">#REF!</definedName>
    <definedName name="P.13">#REF!</definedName>
    <definedName name="P.14" localSheetId="1">#REF!</definedName>
    <definedName name="P.14" localSheetId="0">#REF!</definedName>
    <definedName name="P.14">#REF!</definedName>
    <definedName name="P.15" localSheetId="1">#REF!</definedName>
    <definedName name="P.15" localSheetId="0">#REF!</definedName>
    <definedName name="P.15">#REF!</definedName>
    <definedName name="P.2" localSheetId="1">#REF!</definedName>
    <definedName name="P.2" localSheetId="0">#REF!</definedName>
    <definedName name="P.2">#REF!</definedName>
    <definedName name="P.3" localSheetId="1">#REF!</definedName>
    <definedName name="P.3" localSheetId="0">#REF!</definedName>
    <definedName name="P.3">#REF!</definedName>
    <definedName name="P.4" localSheetId="1">#REF!</definedName>
    <definedName name="P.4" localSheetId="0">#REF!</definedName>
    <definedName name="P.4">#REF!</definedName>
    <definedName name="P.5" localSheetId="1">#REF!</definedName>
    <definedName name="P.5" localSheetId="0">#REF!</definedName>
    <definedName name="P.5">#REF!</definedName>
    <definedName name="P.6" localSheetId="1">#REF!</definedName>
    <definedName name="P.6" localSheetId="0">#REF!</definedName>
    <definedName name="P.6">#REF!</definedName>
    <definedName name="P.7" localSheetId="1">#REF!</definedName>
    <definedName name="P.7" localSheetId="0">#REF!</definedName>
    <definedName name="P.7">#REF!</definedName>
    <definedName name="P.8" localSheetId="1">#REF!</definedName>
    <definedName name="P.8" localSheetId="0">#REF!</definedName>
    <definedName name="P.8">#REF!</definedName>
    <definedName name="P.9" localSheetId="1">#REF!</definedName>
    <definedName name="P.9" localSheetId="0">#REF!</definedName>
    <definedName name="P.9">#REF!</definedName>
    <definedName name="Paisagismo_Consulta" localSheetId="1">#REF!</definedName>
    <definedName name="Paisagismo_Consulta" localSheetId="0">#REF!</definedName>
    <definedName name="Paisagismo_Consulta">#REF!</definedName>
    <definedName name="PARALELO" localSheetId="1">#REF!</definedName>
    <definedName name="PARALELO" localSheetId="0">#REF!</definedName>
    <definedName name="PARALELO">#REF!</definedName>
    <definedName name="PARALELO_1" localSheetId="1">#REF!</definedName>
    <definedName name="PARALELO_1" localSheetId="0">#REF!</definedName>
    <definedName name="PARALELO_1">#REF!</definedName>
    <definedName name="PARTE" localSheetId="1">#REF!</definedName>
    <definedName name="PARTE" localSheetId="0">#REF!</definedName>
    <definedName name="PARTE">#REF!</definedName>
    <definedName name="PASSARELAS" localSheetId="1">#REF!</definedName>
    <definedName name="PASSARELAS" localSheetId="0">#REF!</definedName>
    <definedName name="PASSARELAS">#REF!</definedName>
    <definedName name="PAVIMENTAÇÃO" localSheetId="1">#REF!</definedName>
    <definedName name="PAVIMENTAÇÃO" localSheetId="0">#REF!</definedName>
    <definedName name="PAVIMENTAÇÃO">#REF!</definedName>
    <definedName name="PBR" localSheetId="1">#REF!</definedName>
    <definedName name="PBR" localSheetId="0">#REF!</definedName>
    <definedName name="PBR">#REF!</definedName>
    <definedName name="pedreira" localSheetId="1">#REF!</definedName>
    <definedName name="pedreira" localSheetId="0">#REF!</definedName>
    <definedName name="pedreira">#REF!</definedName>
    <definedName name="Pedreiro_de_acabamento" localSheetId="1">#REF!</definedName>
    <definedName name="Pedreiro_de_acabamento" localSheetId="0">#REF!</definedName>
    <definedName name="Pedreiro_de_acabamento">#REF!</definedName>
    <definedName name="pelicano" localSheetId="1">#REF!</definedName>
    <definedName name="pelicano" localSheetId="0">#REF!</definedName>
    <definedName name="pelicano">#REF!</definedName>
    <definedName name="Per_Pilar">0.75*2*PI()</definedName>
    <definedName name="Per_Sec_Tab">12</definedName>
    <definedName name="Peso_T168">37303.15</definedName>
    <definedName name="Peso_T355.5">96983.22</definedName>
    <definedName name="Peso_T60">713.63</definedName>
    <definedName name="pesobrita" localSheetId="1">#REF!</definedName>
    <definedName name="pesobrita" localSheetId="0">#REF!</definedName>
    <definedName name="pesobrita">#REF!</definedName>
    <definedName name="pesoespecifico" localSheetId="1">#REF!</definedName>
    <definedName name="pesoespecifico" localSheetId="0">#REF!</definedName>
    <definedName name="pesoespecifico">#REF!</definedName>
    <definedName name="pinheiros" localSheetId="1">#REF!</definedName>
    <definedName name="pinheiros" localSheetId="0">#REF!</definedName>
    <definedName name="pinheiros">#REF!</definedName>
    <definedName name="pl" localSheetId="1">#REF!</definedName>
    <definedName name="pl" localSheetId="0">#REF!</definedName>
    <definedName name="pl">#REF!</definedName>
    <definedName name="plani" localSheetId="1">#REF!</definedName>
    <definedName name="plani" localSheetId="0">#REF!</definedName>
    <definedName name="plani">#REF!</definedName>
    <definedName name="pLANILHA" localSheetId="1">#REF!</definedName>
    <definedName name="pLANILHA" localSheetId="0">#REF!</definedName>
    <definedName name="pLANILHA">#REF!</definedName>
    <definedName name="Popular" localSheetId="1">#REF!</definedName>
    <definedName name="Popular" localSheetId="0">#REF!</definedName>
    <definedName name="Popular">#REF!</definedName>
    <definedName name="Poste" localSheetId="1">#REF!</definedName>
    <definedName name="Poste" localSheetId="0">#REF!</definedName>
    <definedName name="Poste">#REF!</definedName>
    <definedName name="PP1.1" localSheetId="1">#REF!</definedName>
    <definedName name="PP1.1" localSheetId="0">#REF!</definedName>
    <definedName name="PP1.1">#REF!</definedName>
    <definedName name="PP1.10" localSheetId="1">#REF!</definedName>
    <definedName name="PP1.10" localSheetId="0">#REF!</definedName>
    <definedName name="PP1.10">#REF!</definedName>
    <definedName name="PP1.11" localSheetId="1">#REF!</definedName>
    <definedName name="PP1.11" localSheetId="0">#REF!</definedName>
    <definedName name="PP1.11">#REF!</definedName>
    <definedName name="PP1.12" localSheetId="1">#REF!</definedName>
    <definedName name="PP1.12" localSheetId="0">#REF!</definedName>
    <definedName name="PP1.12">#REF!</definedName>
    <definedName name="PP1.13" localSheetId="1">#REF!</definedName>
    <definedName name="PP1.13" localSheetId="0">#REF!</definedName>
    <definedName name="PP1.13">#REF!</definedName>
    <definedName name="PP1.14" localSheetId="1">#REF!</definedName>
    <definedName name="PP1.14" localSheetId="0">#REF!</definedName>
    <definedName name="PP1.14">#REF!</definedName>
    <definedName name="PP1.15" localSheetId="1">#REF!</definedName>
    <definedName name="PP1.15" localSheetId="0">#REF!</definedName>
    <definedName name="PP1.15">#REF!</definedName>
    <definedName name="PP1.2" localSheetId="1">#REF!</definedName>
    <definedName name="PP1.2" localSheetId="0">#REF!</definedName>
    <definedName name="PP1.2">#REF!</definedName>
    <definedName name="PP1.3" localSheetId="1">#REF!</definedName>
    <definedName name="PP1.3" localSheetId="0">#REF!</definedName>
    <definedName name="PP1.3">#REF!</definedName>
    <definedName name="PP1.4" localSheetId="1">#REF!</definedName>
    <definedName name="PP1.4" localSheetId="0">#REF!</definedName>
    <definedName name="PP1.4">#REF!</definedName>
    <definedName name="PP1.5" localSheetId="1">#REF!</definedName>
    <definedName name="PP1.5" localSheetId="0">#REF!</definedName>
    <definedName name="PP1.5">#REF!</definedName>
    <definedName name="PP1.6" localSheetId="1">#REF!</definedName>
    <definedName name="PP1.6" localSheetId="0">#REF!</definedName>
    <definedName name="PP1.6">#REF!</definedName>
    <definedName name="PP1.7" localSheetId="1">#REF!</definedName>
    <definedName name="PP1.7" localSheetId="0">#REF!</definedName>
    <definedName name="PP1.7">#REF!</definedName>
    <definedName name="PP1.8" localSheetId="1">#REF!</definedName>
    <definedName name="PP1.8" localSheetId="0">#REF!</definedName>
    <definedName name="PP1.8">#REF!</definedName>
    <definedName name="PP1.9" localSheetId="1">#REF!</definedName>
    <definedName name="PP1.9" localSheetId="0">#REF!</definedName>
    <definedName name="PP1.9">#REF!</definedName>
    <definedName name="pq" localSheetId="1">#REF!</definedName>
    <definedName name="pq" localSheetId="0">#REF!</definedName>
    <definedName name="pq">#REF!</definedName>
    <definedName name="PQVALE" localSheetId="1">#REF!</definedName>
    <definedName name="PQVALE" localSheetId="0">#REF!</definedName>
    <definedName name="PQVALE">#REF!</definedName>
    <definedName name="Preco" localSheetId="1">#REF!</definedName>
    <definedName name="Preco" localSheetId="0">#REF!</definedName>
    <definedName name="Preco">#REF!</definedName>
    <definedName name="Predio_02_andares_Consulta" localSheetId="1">#REF!</definedName>
    <definedName name="Predio_02_andares_Consulta" localSheetId="0">#REF!</definedName>
    <definedName name="Predio_02_andares_Consulta">#REF!</definedName>
    <definedName name="Preparo_Terreno" localSheetId="1">#REF!</definedName>
    <definedName name="Preparo_Terreno" localSheetId="0">#REF!</definedName>
    <definedName name="Preparo_Terreno">#REF!</definedName>
    <definedName name="Print_Area" localSheetId="1">#REF!</definedName>
    <definedName name="Print_Area" localSheetId="0">#REF!</definedName>
    <definedName name="Print_Area">#REF!</definedName>
    <definedName name="Print_Area_MI" localSheetId="1">#REF!</definedName>
    <definedName name="Print_Area_MI" localSheetId="0">#REF!</definedName>
    <definedName name="Print_Area_MI">#REF!</definedName>
    <definedName name="PRINT_TITLES_MI" localSheetId="1">#REF!</definedName>
    <definedName name="PRINT_TITLES_MI" localSheetId="0">#REF!</definedName>
    <definedName name="PRINT_TITLES_MI">#REF!</definedName>
    <definedName name="PROGRAMA_BDMG" localSheetId="1">OFFSET(#REF!,0,0,COUNTA(#REF!),1)</definedName>
    <definedName name="PROGRAMA_BDMG" localSheetId="0">OFFSET(#REF!,0,0,COUNTA(#REF!),1)</definedName>
    <definedName name="PROGRAMA_BDMG">OFFSET(#REF!,0,0,COUNTA(#REF!),1)</definedName>
    <definedName name="PROJ" localSheetId="1">#REF!</definedName>
    <definedName name="PROJ" localSheetId="0">#REF!</definedName>
    <definedName name="PROJ">#REF!</definedName>
    <definedName name="PROJETO" localSheetId="1">#REF!</definedName>
    <definedName name="PROJETO" localSheetId="0">#REF!</definedName>
    <definedName name="PROJETO">#REF!</definedName>
    <definedName name="PRT" localSheetId="1">#REF!</definedName>
    <definedName name="PRT" localSheetId="0">#REF!</definedName>
    <definedName name="PRT">#REF!</definedName>
    <definedName name="pv" localSheetId="1">#REF!</definedName>
    <definedName name="pv" localSheetId="0">#REF!</definedName>
    <definedName name="pv">#REF!</definedName>
    <definedName name="Q" localSheetId="1">#REF!</definedName>
    <definedName name="Q" localSheetId="0">#REF!</definedName>
    <definedName name="Q">#REF!</definedName>
    <definedName name="qci" localSheetId="1">#REF!</definedName>
    <definedName name="qci" localSheetId="0">#REF!</definedName>
    <definedName name="qci">#REF!</definedName>
    <definedName name="QCI.CPManual" localSheetId="1" hidden="1">ROUND(#REF!,2)</definedName>
    <definedName name="QCI.CPManual" localSheetId="0" hidden="1">ROUND(#REF!,2)</definedName>
    <definedName name="QCI.CPManual" hidden="1">ROUND(#REF!,2)</definedName>
    <definedName name="QCI.DescManual" localSheetId="1" hidden="1">#REF!</definedName>
    <definedName name="QCI.DescManual" localSheetId="0" hidden="1">#REF!</definedName>
    <definedName name="QCI.DescManual" hidden="1">#REF!</definedName>
    <definedName name="QCI.Divisao" localSheetId="1" hidden="1">#REF!</definedName>
    <definedName name="QCI.Divisao" localSheetId="0" hidden="1">#REF!</definedName>
    <definedName name="QCI.Divisao" hidden="1">#REF!</definedName>
    <definedName name="QCI.InvManual" localSheetId="1" hidden="1">ROUND(#REF!,2)</definedName>
    <definedName name="QCI.InvManual" localSheetId="0" hidden="1">ROUND(#REF!,2)</definedName>
    <definedName name="QCI.InvManual" hidden="1">ROUND(#REF!,2)</definedName>
    <definedName name="QCI.ItemInvestimento" localSheetId="1" hidden="1">OFFSET(#REF!,1,0,COUNTA(#REF!)-1,1)</definedName>
    <definedName name="QCI.ItemInvestimento" localSheetId="0" hidden="1">OFFSET(#REF!,1,0,COUNTA(#REF!)-1,1)</definedName>
    <definedName name="QCI.ItemInvestimento" hidden="1">OFFSET(#REF!,1,0,COUNTA(#REF!)-1,1)</definedName>
    <definedName name="QCI.LoteManual" localSheetId="1" hidden="1">#REF!</definedName>
    <definedName name="QCI.LoteManual" localSheetId="0" hidden="1">#REF!</definedName>
    <definedName name="QCI.LoteManual" hidden="1">#REF!</definedName>
    <definedName name="QCI.MaxCPManual" localSheetId="1" hidden="1">#REF!-#REF!</definedName>
    <definedName name="QCI.MaxCPManual" localSheetId="0" hidden="1">#REF!-#REF!</definedName>
    <definedName name="QCI.MaxCPManual" hidden="1">#REF!-#REF!</definedName>
    <definedName name="QCI.MaxOUManual" localSheetId="1" hidden="1">#REF!-#REF!</definedName>
    <definedName name="QCI.MaxOUManual" localSheetId="0" hidden="1">#REF!-#REF!</definedName>
    <definedName name="QCI.MaxOUManual" hidden="1">#REF!-#REF!</definedName>
    <definedName name="QCI.OutrosManual" localSheetId="1" hidden="1">ROUND(#REF!,2)</definedName>
    <definedName name="QCI.OutrosManual" localSheetId="0" hidden="1">ROUND(#REF!,2)</definedName>
    <definedName name="QCI.OutrosManual" hidden="1">ROUND(#REF!,2)</definedName>
    <definedName name="QCI.SubItemInvestimento" localSheetId="1" hidden="1">OFFSET(#REF!,1,MATCH(#REF!,#REF!,0)-1,INDEX(#REF!,MATCH(#REF!,#REF!,0)+1))</definedName>
    <definedName name="QCI.SubItemInvestimento" localSheetId="0" hidden="1">OFFSET(#REF!,1,MATCH(#REF!,#REF!,0)-1,INDEX(#REF!,MATCH(#REF!,#REF!,0)+1))</definedName>
    <definedName name="QCI.SubItemInvestimento" hidden="1">OFFSET(#REF!,1,MATCH(#REF!,#REF!,0)-1,INDEX(#REF!,MATCH(#REF!,#REF!,0)+1))</definedName>
    <definedName name="QCI.SumCPMANUAL" localSheetId="1" hidden="1">SUMIF(#REF!,"Manual",#REF!)</definedName>
    <definedName name="QCI.SumCPMANUAL" localSheetId="0" hidden="1">SUMIF(#REF!,"Manual",#REF!)</definedName>
    <definedName name="QCI.SumCPMANUAL" hidden="1">SUMIF(#REF!,"Manual",#REF!)</definedName>
    <definedName name="QCI.SumINVMANUAL" localSheetId="1" hidden="1">SUMIF(#REF!,"Manual",#REF!)</definedName>
    <definedName name="QCI.SumINVMANUAL" localSheetId="0" hidden="1">SUMIF(#REF!,"Manual",#REF!)</definedName>
    <definedName name="QCI.SumINVMANUAL" hidden="1">SUMIF(#REF!,"Manual",#REF!)</definedName>
    <definedName name="qp" localSheetId="1">#REF!</definedName>
    <definedName name="qp" localSheetId="0">#REF!</definedName>
    <definedName name="qp">#REF!</definedName>
    <definedName name="qq" localSheetId="1">#REF!</definedName>
    <definedName name="qq" localSheetId="0">#REF!</definedName>
    <definedName name="qq">#REF!</definedName>
    <definedName name="QQQ" localSheetId="1">OFFSET(#REF!,1,0):OFFSET(#REF!,-1,0)</definedName>
    <definedName name="QQQ" localSheetId="0">OFFSET(#REF!,1,0):OFFSET(#REF!,-1,0)</definedName>
    <definedName name="QQQ">OFFSET(#REF!,1,0):OFFSET(#REF!,-1,0)</definedName>
    <definedName name="qqqq" localSheetId="1">#REF!</definedName>
    <definedName name="qqqq" localSheetId="0">#REF!</definedName>
    <definedName name="qqqq">#REF!</definedName>
    <definedName name="quantidades" localSheetId="1">#REF!</definedName>
    <definedName name="quantidades" localSheetId="0">#REF!</definedName>
    <definedName name="quantidades">#REF!</definedName>
    <definedName name="Quantidades_A4" localSheetId="2">#REF!</definedName>
    <definedName name="Quantidades_A4" localSheetId="1">#REF!</definedName>
    <definedName name="Quantidades_A4" localSheetId="0">#REF!</definedName>
    <definedName name="Quantidades_A4">#REF!</definedName>
    <definedName name="Quantidades_CAUE_A3" localSheetId="2">#REF!</definedName>
    <definedName name="Quantidades_CAUE_A3" localSheetId="1">#REF!</definedName>
    <definedName name="Quantidades_CAUE_A3" localSheetId="0">#REF!</definedName>
    <definedName name="Quantidades_CAUE_A3">#REF!</definedName>
    <definedName name="RAH" localSheetId="1">#REF!</definedName>
    <definedName name="RAH" localSheetId="0">#REF!</definedName>
    <definedName name="RAH">#REF!</definedName>
    <definedName name="RAH_1" localSheetId="1">#REF!</definedName>
    <definedName name="RAH_1" localSheetId="0">#REF!</definedName>
    <definedName name="RAH_1">#REF!</definedName>
    <definedName name="ralo" localSheetId="1">#REF!</definedName>
    <definedName name="ralo" localSheetId="0">#REF!</definedName>
    <definedName name="ralo">#REF!</definedName>
    <definedName name="rasc1" localSheetId="1">#REF!</definedName>
    <definedName name="rasc1" localSheetId="0">#REF!</definedName>
    <definedName name="rasc1">#REF!</definedName>
    <definedName name="RawData" localSheetId="1">#REF!</definedName>
    <definedName name="RawData" localSheetId="0">#REF!</definedName>
    <definedName name="RawData">#REF!</definedName>
    <definedName name="RawHeader" localSheetId="1">#REF!</definedName>
    <definedName name="RawHeader" localSheetId="0">#REF!</definedName>
    <definedName name="RawHeader">#REF!</definedName>
    <definedName name="REATERRO_DE_VALAS_COMPACTADO_MECANICAMENTE" localSheetId="1">#REF!</definedName>
    <definedName name="REATERRO_DE_VALAS_COMPACTADO_MECANICAMENTE" localSheetId="0">#REF!</definedName>
    <definedName name="REATERRO_DE_VALAS_COMPACTADO_MECANICAMENTE">#REF!</definedName>
    <definedName name="rec" localSheetId="1">#REF!</definedName>
    <definedName name="rec" localSheetId="0">#REF!</definedName>
    <definedName name="rec">#REF!</definedName>
    <definedName name="recuper" localSheetId="1">#REF!</definedName>
    <definedName name="recuper" localSheetId="0">#REF!</definedName>
    <definedName name="recuper">#REF!</definedName>
    <definedName name="REDE_COLETORA" localSheetId="1">#REF!</definedName>
    <definedName name="REDE_COLETORA" localSheetId="0">#REF!</definedName>
    <definedName name="REDE_COLETORA">#REF!</definedName>
    <definedName name="REF.Descricao" localSheetId="2" hidden="1">IF(ISNUMBER(#REF!),OFFSET(INDIRECT(ORÇAMENTO.BancoRef),#REF!-1,3,1),#REF!)</definedName>
    <definedName name="REF.Descricao" localSheetId="1" hidden="1">IF(ISNUMBER(#REF!),OFFSET(INDIRECT(Cronograma!ORÇAMENTO.BancoRef),#REF!-1,3,1),#REF!)</definedName>
    <definedName name="REF.Descricao" localSheetId="3" hidden="1">IF(ISNUMBER(#REF!),OFFSET(INDIRECT(ORÇAMENTO.BancoRef),#REF!-1,3,1),#REF!)</definedName>
    <definedName name="REF.Descricao" localSheetId="0" hidden="1">IF(ISNUMBER(#REF!),OFFSET(INDIRECT(Eventograma!ORÇAMENTO.BancoRef),#REF!-1,3,1),#REF!)</definedName>
    <definedName name="REF.Descricao" hidden="1">IF(ISNUMBER(#REF!),OFFSET(INDIRECT(ORÇAMENTO.BancoRef),#REF!-1,3,1),#REF!)</definedName>
    <definedName name="REF_SERVICOS" localSheetId="1">#REF!</definedName>
    <definedName name="REF_SERVICOS" localSheetId="0">#REF!</definedName>
    <definedName name="REF_SERVICOS">#REF!</definedName>
    <definedName name="REFERENCIA.Descricao" localSheetId="2" hidden="1">IF(ISNUMBER(#REF!),OFFSET(INDIRECT(ORÇAMENTO.BancoRef),#REF!-1,3,1),#REF!)</definedName>
    <definedName name="REFERENCIA.Descricao" localSheetId="1" hidden="1">IF(ISNUMBER(#REF!),OFFSET(INDIRECT(Cronograma!ORÇAMENTO.BancoRef),#REF!-1,3,1),#REF!)</definedName>
    <definedName name="REFERENCIA.Descricao" localSheetId="3" hidden="1">IF(ISNUMBER(#REF!),OFFSET(INDIRECT(ORÇAMENTO.BancoRef),#REF!-1,3,1),#REF!)</definedName>
    <definedName name="REFERENCIA.Descricao" localSheetId="0" hidden="1">IF(ISNUMBER(#REF!),OFFSET(INDIRECT(Eventograma!ORÇAMENTO.BancoRef),#REF!-1,3,1),#REF!)</definedName>
    <definedName name="REFERENCIA.Descricao" hidden="1">IF(ISNUMBER(#REF!),OFFSET(INDIRECT(ORÇAMENTO.BancoRef),#REF!-1,3,1),#REF!)</definedName>
    <definedName name="REFERENCIA.Desonerado" localSheetId="2" hidden="1">IF(ISNUMBER(#REF!),VALUE(OFFSET(INDIRECT(ORÇAMENTO.BancoRef),#REF!-1,5,1)),0)</definedName>
    <definedName name="REFERENCIA.Desonerado" localSheetId="1" hidden="1">IF(ISNUMBER(#REF!),VALUE(OFFSET(INDIRECT(Cronograma!ORÇAMENTO.BancoRef),#REF!-1,5,1)),0)</definedName>
    <definedName name="REFERENCIA.Desonerado" localSheetId="3" hidden="1">IF(ISNUMBER(#REF!),VALUE(OFFSET(INDIRECT(ORÇAMENTO.BancoRef),#REF!-1,5,1)),0)</definedName>
    <definedName name="REFERENCIA.Desonerado" localSheetId="0" hidden="1">IF(ISNUMBER(#REF!),VALUE(OFFSET(INDIRECT(Eventograma!ORÇAMENTO.BancoRef),#REF!-1,5,1)),0)</definedName>
    <definedName name="REFERENCIA.Desonerado" hidden="1">IF(ISNUMBER(#REF!),VALUE(OFFSET(INDIRECT(ORÇAMENTO.BancoRef),#REF!-1,5,1)),0)</definedName>
    <definedName name="REFERENCIA.NaoDesonerado" localSheetId="2" hidden="1">IF(ISNUMBER(#REF!),VALUE(OFFSET(INDIRECT(ORÇAMENTO.BancoRef),#REF!-1,6,1)),0)</definedName>
    <definedName name="REFERENCIA.NaoDesonerado" localSheetId="1" hidden="1">IF(ISNUMBER(#REF!),VALUE(OFFSET(INDIRECT(Cronograma!ORÇAMENTO.BancoRef),#REF!-1,6,1)),0)</definedName>
    <definedName name="REFERENCIA.NaoDesonerado" localSheetId="3" hidden="1">IF(ISNUMBER(#REF!),VALUE(OFFSET(INDIRECT(ORÇAMENTO.BancoRef),#REF!-1,6,1)),0)</definedName>
    <definedName name="REFERENCIA.NaoDesonerado" localSheetId="0" hidden="1">IF(ISNUMBER(#REF!),VALUE(OFFSET(INDIRECT(Eventograma!ORÇAMENTO.BancoRef),#REF!-1,6,1)),0)</definedName>
    <definedName name="REFERENCIA.NaoDesonerado" hidden="1">IF(ISNUMBER(#REF!),VALUE(OFFSET(INDIRECT(ORÇAMENTO.BancoRef),#REF!-1,6,1)),0)</definedName>
    <definedName name="REFERENCIA.Unidade" localSheetId="2" hidden="1">IF(ISNUMBER(#REF!),OFFSET(INDIRECT(ORÇAMENTO.BancoRef),#REF!-1,4,1),"-")</definedName>
    <definedName name="REFERENCIA.Unidade" localSheetId="1" hidden="1">IF(ISNUMBER(#REF!),OFFSET(INDIRECT(Cronograma!ORÇAMENTO.BancoRef),#REF!-1,4,1),"-")</definedName>
    <definedName name="REFERENCIA.Unidade" localSheetId="3" hidden="1">IF(ISNUMBER(#REF!),OFFSET(INDIRECT(ORÇAMENTO.BancoRef),#REF!-1,4,1),"-")</definedName>
    <definedName name="REFERENCIA.Unidade" localSheetId="0" hidden="1">IF(ISNUMBER(#REF!),OFFSET(INDIRECT(Eventograma!ORÇAMENTO.BancoRef),#REF!-1,4,1),"-")</definedName>
    <definedName name="REFERENCIA.Unidade" hidden="1">IF(ISNUMBER(#REF!),OFFSET(INDIRECT(ORÇAMENTO.BancoRef),#REF!-1,4,1),"-")</definedName>
    <definedName name="REPRESENTANTE" localSheetId="1">#REF!</definedName>
    <definedName name="REPRESENTANTE" localSheetId="0">#REF!</definedName>
    <definedName name="REPRESENTANTE">#REF!</definedName>
    <definedName name="rere" localSheetId="1">#REF!</definedName>
    <definedName name="rere" localSheetId="0">#REF!</definedName>
    <definedName name="rere">#REF!</definedName>
    <definedName name="RESP." localSheetId="1">#REF!</definedName>
    <definedName name="RESP." localSheetId="0">#REF!</definedName>
    <definedName name="RESP.">#REF!</definedName>
    <definedName name="rfv" localSheetId="1">#REF!</definedName>
    <definedName name="rfv" localSheetId="0">#REF!</definedName>
    <definedName name="rfv">#REF!</definedName>
    <definedName name="rfv_1" localSheetId="1">#REF!</definedName>
    <definedName name="rfv_1" localSheetId="0">#REF!</definedName>
    <definedName name="rfv_1">#REF!</definedName>
    <definedName name="rio" localSheetId="1">#REF!</definedName>
    <definedName name="rio" localSheetId="0">#REF!</definedName>
    <definedName name="rio">#REF!</definedName>
    <definedName name="riok" localSheetId="1">#REF!</definedName>
    <definedName name="riok" localSheetId="0">#REF!</definedName>
    <definedName name="riok">#REF!</definedName>
    <definedName name="Rodapé" localSheetId="1">#REF!</definedName>
    <definedName name="Rodapé" localSheetId="0">#REF!</definedName>
    <definedName name="Rodapé">#REF!</definedName>
    <definedName name="rodovia" localSheetId="1">#REF!</definedName>
    <definedName name="rodovia" localSheetId="0">#REF!</definedName>
    <definedName name="rodovia">#REF!</definedName>
    <definedName name="rpa" localSheetId="1">#REF!</definedName>
    <definedName name="rpa" localSheetId="0">#REF!</definedName>
    <definedName name="rpa">#REF!</definedName>
    <definedName name="rpa_1" localSheetId="1">#REF!</definedName>
    <definedName name="rpa_1" localSheetId="0">#REF!</definedName>
    <definedName name="rpa_1">#REF!</definedName>
    <definedName name="rpb" localSheetId="1">#REF!</definedName>
    <definedName name="rpb" localSheetId="0">#REF!</definedName>
    <definedName name="rpb">#REF!</definedName>
    <definedName name="rpb_1" localSheetId="1">#REF!</definedName>
    <definedName name="rpb_1" localSheetId="0">#REF!</definedName>
    <definedName name="rpb_1">#REF!</definedName>
    <definedName name="rpp" localSheetId="1">#REF!</definedName>
    <definedName name="rpp" localSheetId="0">#REF!</definedName>
    <definedName name="rpp">#REF!</definedName>
    <definedName name="rpp_1" localSheetId="1">#REF!</definedName>
    <definedName name="rpp_1" localSheetId="0">#REF!</definedName>
    <definedName name="rpp_1">#REF!</definedName>
    <definedName name="RTL" localSheetId="1">#REF!</definedName>
    <definedName name="RTL" localSheetId="0">#REF!</definedName>
    <definedName name="RTL">#REF!</definedName>
    <definedName name="S" localSheetId="1">OFFSET(#REF!,1,0):OFFSET(#REF!,-1,0)</definedName>
    <definedName name="S" localSheetId="0">OFFSET(#REF!,1,0):OFFSET(#REF!,-1,0)</definedName>
    <definedName name="S">OFFSET(#REF!,1,0):OFFSET(#REF!,-1,0)</definedName>
    <definedName name="sasasa" localSheetId="1">#REF!</definedName>
    <definedName name="sasasa" localSheetId="0">#REF!</definedName>
    <definedName name="sasasa">#REF!</definedName>
    <definedName name="sasasasasasa" localSheetId="1">#REF!</definedName>
    <definedName name="sasasasasasa" localSheetId="0">#REF!</definedName>
    <definedName name="sasasasasasa">#REF!</definedName>
    <definedName name="SCO" localSheetId="1">#REF!</definedName>
    <definedName name="SCO" localSheetId="0">#REF!</definedName>
    <definedName name="SCO">#REF!</definedName>
    <definedName name="SCOD02.010.0020" localSheetId="1">#REF!</definedName>
    <definedName name="SCOD02.010.0020" localSheetId="0">#REF!</definedName>
    <definedName name="SCOD02.010.0020">#REF!</definedName>
    <definedName name="SCOD02.010.0020_1" localSheetId="1">#REF!</definedName>
    <definedName name="SCOD02.010.0020_1" localSheetId="0">#REF!</definedName>
    <definedName name="SCOD02.010.0020_1">#REF!</definedName>
    <definedName name="SCOD02.010.0050" localSheetId="1">#REF!</definedName>
    <definedName name="SCOD02.010.0050" localSheetId="0">#REF!</definedName>
    <definedName name="SCOD02.010.0050">#REF!</definedName>
    <definedName name="SCOD02.010.0050_1" localSheetId="1">#REF!</definedName>
    <definedName name="SCOD02.010.0050_1" localSheetId="0">#REF!</definedName>
    <definedName name="SCOD02.010.0050_1">#REF!</definedName>
    <definedName name="SCOD02.010.0065" localSheetId="1">#REF!</definedName>
    <definedName name="SCOD02.010.0065" localSheetId="0">#REF!</definedName>
    <definedName name="SCOD02.010.0065">#REF!</definedName>
    <definedName name="SCOD02.010.0065_1" localSheetId="1">#REF!</definedName>
    <definedName name="SCOD02.010.0065_1" localSheetId="0">#REF!</definedName>
    <definedName name="SCOD02.010.0065_1">#REF!</definedName>
    <definedName name="SCOD02.010.0130" localSheetId="1">#REF!</definedName>
    <definedName name="SCOD02.010.0130" localSheetId="0">#REF!</definedName>
    <definedName name="SCOD02.010.0130">#REF!</definedName>
    <definedName name="SCOD02.010.0130_1" localSheetId="1">#REF!</definedName>
    <definedName name="SCOD02.010.0130_1" localSheetId="0">#REF!</definedName>
    <definedName name="SCOD02.010.0130_1">#REF!</definedName>
    <definedName name="SCOD03.010.0020" localSheetId="1">#REF!</definedName>
    <definedName name="SCOD03.010.0020" localSheetId="0">#REF!</definedName>
    <definedName name="SCOD03.010.0020">#REF!</definedName>
    <definedName name="SCOD03.010.0020_1" localSheetId="1">#REF!</definedName>
    <definedName name="SCOD03.010.0020_1" localSheetId="0">#REF!</definedName>
    <definedName name="SCOD03.010.0020_1">#REF!</definedName>
    <definedName name="SCOD03.010.0025" localSheetId="1">#REF!</definedName>
    <definedName name="SCOD03.010.0025" localSheetId="0">#REF!</definedName>
    <definedName name="SCOD03.010.0025">#REF!</definedName>
    <definedName name="SCOD03.010.0025_1" localSheetId="1">#REF!</definedName>
    <definedName name="SCOD03.010.0025_1" localSheetId="0">#REF!</definedName>
    <definedName name="SCOD03.010.0025_1">#REF!</definedName>
    <definedName name="SCOD03.010.0040" localSheetId="1">#REF!</definedName>
    <definedName name="SCOD03.010.0040" localSheetId="0">#REF!</definedName>
    <definedName name="SCOD03.010.0040">#REF!</definedName>
    <definedName name="SCOD03.010.0040_1" localSheetId="1">#REF!</definedName>
    <definedName name="SCOD03.010.0040_1" localSheetId="0">#REF!</definedName>
    <definedName name="SCOD03.010.0040_1">#REF!</definedName>
    <definedName name="SCOD03.010.0050" localSheetId="1">#REF!</definedName>
    <definedName name="SCOD03.010.0050" localSheetId="0">#REF!</definedName>
    <definedName name="SCOD03.010.0050">#REF!</definedName>
    <definedName name="SCOD03.010.0050_1" localSheetId="1">#REF!</definedName>
    <definedName name="SCOD03.010.0050_1" localSheetId="0">#REF!</definedName>
    <definedName name="SCOD03.010.0050_1">#REF!</definedName>
    <definedName name="SCOD03.010.0100" localSheetId="1">#REF!</definedName>
    <definedName name="SCOD03.010.0100" localSheetId="0">#REF!</definedName>
    <definedName name="SCOD03.010.0100">#REF!</definedName>
    <definedName name="SCOD03.010.0100_1" localSheetId="1">#REF!</definedName>
    <definedName name="SCOD03.010.0100_1" localSheetId="0">#REF!</definedName>
    <definedName name="SCOD03.010.0100_1">#REF!</definedName>
    <definedName name="SCOD03.010.0180" localSheetId="1">#REF!</definedName>
    <definedName name="SCOD03.010.0180" localSheetId="0">#REF!</definedName>
    <definedName name="SCOD03.010.0180">#REF!</definedName>
    <definedName name="SCOD03.010.0180_1" localSheetId="1">#REF!</definedName>
    <definedName name="SCOD03.010.0180_1" localSheetId="0">#REF!</definedName>
    <definedName name="SCOD03.010.0180_1">#REF!</definedName>
    <definedName name="SCOD03.010.0200" localSheetId="1">#REF!</definedName>
    <definedName name="SCOD03.010.0200" localSheetId="0">#REF!</definedName>
    <definedName name="SCOD03.010.0200">#REF!</definedName>
    <definedName name="SCOD03.010.0200_1" localSheetId="1">#REF!</definedName>
    <definedName name="SCOD03.010.0200_1" localSheetId="0">#REF!</definedName>
    <definedName name="SCOD03.010.0200_1">#REF!</definedName>
    <definedName name="SCOD04.010.0010" localSheetId="1">#REF!</definedName>
    <definedName name="SCOD04.010.0010" localSheetId="0">#REF!</definedName>
    <definedName name="SCOD04.010.0010">#REF!</definedName>
    <definedName name="SCOD04.010.0010_1" localSheetId="1">#REF!</definedName>
    <definedName name="SCOD04.010.0010_1" localSheetId="0">#REF!</definedName>
    <definedName name="SCOD04.010.0010_1">#REF!</definedName>
    <definedName name="SCOD04.010.0040" localSheetId="1">#REF!</definedName>
    <definedName name="SCOD04.010.0040" localSheetId="0">#REF!</definedName>
    <definedName name="SCOD04.010.0040">#REF!</definedName>
    <definedName name="SCOD04.010.0040_1" localSheetId="1">#REF!</definedName>
    <definedName name="SCOD04.010.0040_1" localSheetId="0">#REF!</definedName>
    <definedName name="SCOD04.010.0040_1">#REF!</definedName>
    <definedName name="SCOD04.010.0070" localSheetId="1">#REF!</definedName>
    <definedName name="SCOD04.010.0070" localSheetId="0">#REF!</definedName>
    <definedName name="SCOD04.010.0070">#REF!</definedName>
    <definedName name="SCOD04.010.0070_1" localSheetId="1">#REF!</definedName>
    <definedName name="SCOD04.010.0070_1" localSheetId="0">#REF!</definedName>
    <definedName name="SCOD04.010.0070_1">#REF!</definedName>
    <definedName name="SCOD04.010.0150" localSheetId="1">#REF!</definedName>
    <definedName name="SCOD04.010.0150" localSheetId="0">#REF!</definedName>
    <definedName name="SCOD04.010.0150">#REF!</definedName>
    <definedName name="SCOD04.010.0150_1" localSheetId="1">#REF!</definedName>
    <definedName name="SCOD04.010.0150_1" localSheetId="0">#REF!</definedName>
    <definedName name="SCOD04.010.0150_1">#REF!</definedName>
    <definedName name="SCOD04.010.0190" localSheetId="1">#REF!</definedName>
    <definedName name="SCOD04.010.0190" localSheetId="0">#REF!</definedName>
    <definedName name="SCOD04.010.0190">#REF!</definedName>
    <definedName name="SCOD04.010.0190_1" localSheetId="1">#REF!</definedName>
    <definedName name="SCOD04.010.0190_1" localSheetId="0">#REF!</definedName>
    <definedName name="SCOD04.010.0190_1">#REF!</definedName>
    <definedName name="SCOD04.010.0200" localSheetId="1">#REF!</definedName>
    <definedName name="SCOD04.010.0200" localSheetId="0">#REF!</definedName>
    <definedName name="SCOD04.010.0200">#REF!</definedName>
    <definedName name="SCOD04.010.0200_1" localSheetId="1">#REF!</definedName>
    <definedName name="SCOD04.010.0200_1" localSheetId="0">#REF!</definedName>
    <definedName name="SCOD04.010.0200_1">#REF!</definedName>
    <definedName name="SCOD04.010.0320" localSheetId="1">#REF!</definedName>
    <definedName name="SCOD04.010.0320" localSheetId="0">#REF!</definedName>
    <definedName name="SCOD04.010.0320">#REF!</definedName>
    <definedName name="SCOD04.010.0320_1" localSheetId="1">#REF!</definedName>
    <definedName name="SCOD04.010.0320_1" localSheetId="0">#REF!</definedName>
    <definedName name="SCOD04.010.0320_1">#REF!</definedName>
    <definedName name="SCOD04.010.0330" localSheetId="1">#REF!</definedName>
    <definedName name="SCOD04.010.0330" localSheetId="0">#REF!</definedName>
    <definedName name="SCOD04.010.0330">#REF!</definedName>
    <definedName name="SCOD04.010.0330_1" localSheetId="1">#REF!</definedName>
    <definedName name="SCOD04.010.0330_1" localSheetId="0">#REF!</definedName>
    <definedName name="SCOD04.010.0330_1">#REF!</definedName>
    <definedName name="SCOD04.010.0371" localSheetId="1">#REF!</definedName>
    <definedName name="SCOD04.010.0371" localSheetId="0">#REF!</definedName>
    <definedName name="SCOD04.010.0371">#REF!</definedName>
    <definedName name="SCOD04.010.0371_1" localSheetId="1">#REF!</definedName>
    <definedName name="SCOD04.010.0371_1" localSheetId="0">#REF!</definedName>
    <definedName name="SCOD04.010.0371_1">#REF!</definedName>
    <definedName name="SCOD04.010.0375" localSheetId="1">#REF!</definedName>
    <definedName name="SCOD04.010.0375" localSheetId="0">#REF!</definedName>
    <definedName name="SCOD04.010.0375">#REF!</definedName>
    <definedName name="SCOD04.010.0375_1" localSheetId="1">#REF!</definedName>
    <definedName name="SCOD04.010.0375_1" localSheetId="0">#REF!</definedName>
    <definedName name="SCOD04.010.0375_1">#REF!</definedName>
    <definedName name="SCOD04.010.0395" localSheetId="1">#REF!</definedName>
    <definedName name="SCOD04.010.0395" localSheetId="0">#REF!</definedName>
    <definedName name="SCOD04.010.0395">#REF!</definedName>
    <definedName name="SCOD04.010.0395_1" localSheetId="1">#REF!</definedName>
    <definedName name="SCOD04.010.0395_1" localSheetId="0">#REF!</definedName>
    <definedName name="SCOD04.010.0395_1">#REF!</definedName>
    <definedName name="SCOD04.010.0420" localSheetId="1">#REF!</definedName>
    <definedName name="SCOD04.010.0420" localSheetId="0">#REF!</definedName>
    <definedName name="SCOD04.010.0420">#REF!</definedName>
    <definedName name="SCOD04.010.0420_1" localSheetId="1">#REF!</definedName>
    <definedName name="SCOD04.010.0420_1" localSheetId="0">#REF!</definedName>
    <definedName name="SCOD04.010.0420_1">#REF!</definedName>
    <definedName name="SCOD04.010.0430" localSheetId="1">#REF!</definedName>
    <definedName name="SCOD04.010.0430" localSheetId="0">#REF!</definedName>
    <definedName name="SCOD04.010.0430">#REF!</definedName>
    <definedName name="SCOD04.010.0430_1" localSheetId="1">#REF!</definedName>
    <definedName name="SCOD04.010.0430_1" localSheetId="0">#REF!</definedName>
    <definedName name="SCOD04.010.0430_1">#REF!</definedName>
    <definedName name="SCOD05.010.0020" localSheetId="1">#REF!</definedName>
    <definedName name="SCOD05.010.0020" localSheetId="0">#REF!</definedName>
    <definedName name="SCOD05.010.0020">#REF!</definedName>
    <definedName name="SCOD05.010.0020_1" localSheetId="1">#REF!</definedName>
    <definedName name="SCOD05.010.0020_1" localSheetId="0">#REF!</definedName>
    <definedName name="SCOD05.010.0020_1">#REF!</definedName>
    <definedName name="SCOD08.010.0010" localSheetId="1">#REF!</definedName>
    <definedName name="SCOD08.010.0010" localSheetId="0">#REF!</definedName>
    <definedName name="SCOD08.010.0010">#REF!</definedName>
    <definedName name="SCOD08.010.0010_1" localSheetId="1">#REF!</definedName>
    <definedName name="SCOD08.010.0010_1" localSheetId="0">#REF!</definedName>
    <definedName name="SCOD08.010.0010_1">#REF!</definedName>
    <definedName name="SCOD08.010.0040" localSheetId="1">#REF!</definedName>
    <definedName name="SCOD08.010.0040" localSheetId="0">#REF!</definedName>
    <definedName name="SCOD08.010.0040">#REF!</definedName>
    <definedName name="SCOD08.010.0040_1" localSheetId="1">#REF!</definedName>
    <definedName name="SCOD08.010.0040_1" localSheetId="0">#REF!</definedName>
    <definedName name="SCOD08.010.0040_1">#REF!</definedName>
    <definedName name="SCOD08.010.0060" localSheetId="1">#REF!</definedName>
    <definedName name="SCOD08.010.0060" localSheetId="0">#REF!</definedName>
    <definedName name="SCOD08.010.0060">#REF!</definedName>
    <definedName name="SCOD08.010.0060_1" localSheetId="1">#REF!</definedName>
    <definedName name="SCOD08.010.0060_1" localSheetId="0">#REF!</definedName>
    <definedName name="SCOD08.010.0060_1">#REF!</definedName>
    <definedName name="SCOD08.010.0130" localSheetId="1">#REF!</definedName>
    <definedName name="SCOD08.010.0130" localSheetId="0">#REF!</definedName>
    <definedName name="SCOD08.010.0130">#REF!</definedName>
    <definedName name="SCOD08.010.0130_1" localSheetId="1">#REF!</definedName>
    <definedName name="SCOD08.010.0130_1" localSheetId="0">#REF!</definedName>
    <definedName name="SCOD08.010.0130_1">#REF!</definedName>
    <definedName name="SCOD08.010.0135" localSheetId="1">#REF!</definedName>
    <definedName name="SCOD08.010.0135" localSheetId="0">#REF!</definedName>
    <definedName name="SCOD08.010.0135">#REF!</definedName>
    <definedName name="SCOD08.010.0135_1" localSheetId="1">#REF!</definedName>
    <definedName name="SCOD08.010.0135_1" localSheetId="0">#REF!</definedName>
    <definedName name="SCOD08.010.0135_1">#REF!</definedName>
    <definedName name="SCOD08.010.0270" localSheetId="1">#REF!</definedName>
    <definedName name="SCOD08.010.0270" localSheetId="0">#REF!</definedName>
    <definedName name="SCOD08.010.0270">#REF!</definedName>
    <definedName name="SCOD08.010.0270_1" localSheetId="1">#REF!</definedName>
    <definedName name="SCOD08.010.0270_1" localSheetId="0">#REF!</definedName>
    <definedName name="SCOD08.010.0270_1">#REF!</definedName>
    <definedName name="SCOD09.010.0060" localSheetId="1">#REF!</definedName>
    <definedName name="SCOD09.010.0060" localSheetId="0">#REF!</definedName>
    <definedName name="SCOD09.010.0060">#REF!</definedName>
    <definedName name="SCOD09.010.0060_1" localSheetId="1">#REF!</definedName>
    <definedName name="SCOD09.010.0060_1" localSheetId="0">#REF!</definedName>
    <definedName name="SCOD09.010.0060_1">#REF!</definedName>
    <definedName name="SCOD09.010.0240" localSheetId="1">#REF!</definedName>
    <definedName name="SCOD09.010.0240" localSheetId="0">#REF!</definedName>
    <definedName name="SCOD09.010.0240">#REF!</definedName>
    <definedName name="SCOD09.010.0240_1" localSheetId="1">#REF!</definedName>
    <definedName name="SCOD09.010.0240_1" localSheetId="0">#REF!</definedName>
    <definedName name="SCOD09.010.0240_1">#REF!</definedName>
    <definedName name="SCOD09.010.0430" localSheetId="1">#REF!</definedName>
    <definedName name="SCOD09.010.0430" localSheetId="0">#REF!</definedName>
    <definedName name="SCOD09.010.0430">#REF!</definedName>
    <definedName name="SCOD09.010.0430_1" localSheetId="1">#REF!</definedName>
    <definedName name="SCOD09.010.0430_1" localSheetId="0">#REF!</definedName>
    <definedName name="SCOD09.010.0430_1">#REF!</definedName>
    <definedName name="SCOD09.010.0470" localSheetId="1">#REF!</definedName>
    <definedName name="SCOD09.010.0470" localSheetId="0">#REF!</definedName>
    <definedName name="SCOD09.010.0470">#REF!</definedName>
    <definedName name="SCOD09.010.0470_1" localSheetId="1">#REF!</definedName>
    <definedName name="SCOD09.010.0470_1" localSheetId="0">#REF!</definedName>
    <definedName name="SCOD09.010.0470_1">#REF!</definedName>
    <definedName name="SCOD09.010.0700" localSheetId="1">#REF!</definedName>
    <definedName name="SCOD09.010.0700" localSheetId="0">#REF!</definedName>
    <definedName name="SCOD09.010.0700">#REF!</definedName>
    <definedName name="SCOD09.010.0700_1" localSheetId="1">#REF!</definedName>
    <definedName name="SCOD09.010.0700_1" localSheetId="0">#REF!</definedName>
    <definedName name="SCOD09.010.0700_1">#REF!</definedName>
    <definedName name="SCOD10.010.0140" localSheetId="1">#REF!</definedName>
    <definedName name="SCOD10.010.0140" localSheetId="0">#REF!</definedName>
    <definedName name="SCOD10.010.0140">#REF!</definedName>
    <definedName name="SCOD10.010.0140_1" localSheetId="1">#REF!</definedName>
    <definedName name="SCOD10.010.0140_1" localSheetId="0">#REF!</definedName>
    <definedName name="SCOD10.010.0140_1">#REF!</definedName>
    <definedName name="SCOD10.010.0180" localSheetId="1">#REF!</definedName>
    <definedName name="SCOD10.010.0180" localSheetId="0">#REF!</definedName>
    <definedName name="SCOD10.010.0180">#REF!</definedName>
    <definedName name="SCOD10.010.0180_1" localSheetId="1">#REF!</definedName>
    <definedName name="SCOD10.010.0180_1" localSheetId="0">#REF!</definedName>
    <definedName name="SCOD10.010.0180_1">#REF!</definedName>
    <definedName name="SCOD10.010.0270" localSheetId="1">#REF!</definedName>
    <definedName name="SCOD10.010.0270" localSheetId="0">#REF!</definedName>
    <definedName name="SCOD10.010.0270">#REF!</definedName>
    <definedName name="SCOD10.010.0270_1" localSheetId="1">#REF!</definedName>
    <definedName name="SCOD10.010.0270_1" localSheetId="0">#REF!</definedName>
    <definedName name="SCOD10.010.0270_1">#REF!</definedName>
    <definedName name="SCOD10.010.0280" localSheetId="1">#REF!</definedName>
    <definedName name="SCOD10.010.0280" localSheetId="0">#REF!</definedName>
    <definedName name="SCOD10.010.0280">#REF!</definedName>
    <definedName name="SCOD10.010.0280_1" localSheetId="1">#REF!</definedName>
    <definedName name="SCOD10.010.0280_1" localSheetId="0">#REF!</definedName>
    <definedName name="SCOD10.010.0280_1">#REF!</definedName>
    <definedName name="SCOD10.010.0298" localSheetId="1">#REF!</definedName>
    <definedName name="SCOD10.010.0298" localSheetId="0">#REF!</definedName>
    <definedName name="SCOD10.010.0298">#REF!</definedName>
    <definedName name="SCOD10.010.0298_1" localSheetId="1">#REF!</definedName>
    <definedName name="SCOD10.010.0298_1" localSheetId="0">#REF!</definedName>
    <definedName name="SCOD10.010.0298_1">#REF!</definedName>
    <definedName name="SCOD10.010.0307" localSheetId="1">#REF!</definedName>
    <definedName name="SCOD10.010.0307" localSheetId="0">#REF!</definedName>
    <definedName name="SCOD10.010.0307">#REF!</definedName>
    <definedName name="SCOD10.010.0307_1" localSheetId="1">#REF!</definedName>
    <definedName name="SCOD10.010.0307_1" localSheetId="0">#REF!</definedName>
    <definedName name="SCOD10.010.0307_1">#REF!</definedName>
    <definedName name="SCOD10.010.0308" localSheetId="1">#REF!</definedName>
    <definedName name="SCOD10.010.0308" localSheetId="0">#REF!</definedName>
    <definedName name="SCOD10.010.0308">#REF!</definedName>
    <definedName name="SCOD10.010.0308_1" localSheetId="1">#REF!</definedName>
    <definedName name="SCOD10.010.0308_1" localSheetId="0">#REF!</definedName>
    <definedName name="SCOD10.010.0308_1">#REF!</definedName>
    <definedName name="SCOD10.010.0310" localSheetId="1">#REF!</definedName>
    <definedName name="SCOD10.010.0310" localSheetId="0">#REF!</definedName>
    <definedName name="SCOD10.010.0310">#REF!</definedName>
    <definedName name="SCOD10.010.0310_1" localSheetId="1">#REF!</definedName>
    <definedName name="SCOD10.010.0310_1" localSheetId="0">#REF!</definedName>
    <definedName name="SCOD10.010.0310_1">#REF!</definedName>
    <definedName name="SCOD10.010.0330" localSheetId="1">#REF!</definedName>
    <definedName name="SCOD10.010.0330" localSheetId="0">#REF!</definedName>
    <definedName name="SCOD10.010.0330">#REF!</definedName>
    <definedName name="SCOD10.010.0330_1" localSheetId="1">#REF!</definedName>
    <definedName name="SCOD10.010.0330_1" localSheetId="0">#REF!</definedName>
    <definedName name="SCOD10.010.0330_1">#REF!</definedName>
    <definedName name="SCOD10.010.0333" localSheetId="1">#REF!</definedName>
    <definedName name="SCOD10.010.0333" localSheetId="0">#REF!</definedName>
    <definedName name="SCOD10.010.0333">#REF!</definedName>
    <definedName name="SCOD10.010.0333_1" localSheetId="1">#REF!</definedName>
    <definedName name="SCOD10.010.0333_1" localSheetId="0">#REF!</definedName>
    <definedName name="SCOD10.010.0333_1">#REF!</definedName>
    <definedName name="SCOD10.010.0380" localSheetId="1">#REF!</definedName>
    <definedName name="SCOD10.010.0380" localSheetId="0">#REF!</definedName>
    <definedName name="SCOD10.010.0380">#REF!</definedName>
    <definedName name="SCOD10.010.0380_1" localSheetId="1">#REF!</definedName>
    <definedName name="SCOD10.010.0380_1" localSheetId="0">#REF!</definedName>
    <definedName name="SCOD10.010.0380_1">#REF!</definedName>
    <definedName name="SCOD10.010.0400" localSheetId="1">#REF!</definedName>
    <definedName name="SCOD10.010.0400" localSheetId="0">#REF!</definedName>
    <definedName name="SCOD10.010.0400">#REF!</definedName>
    <definedName name="SCOD10.010.0400_1" localSheetId="1">#REF!</definedName>
    <definedName name="SCOD10.010.0400_1" localSheetId="0">#REF!</definedName>
    <definedName name="SCOD10.010.0400_1">#REF!</definedName>
    <definedName name="SCOD10.010.0431" localSheetId="1">#REF!</definedName>
    <definedName name="SCOD10.010.0431" localSheetId="0">#REF!</definedName>
    <definedName name="SCOD10.010.0431">#REF!</definedName>
    <definedName name="SCOD10.010.0431_1" localSheetId="1">#REF!</definedName>
    <definedName name="SCOD10.010.0431_1" localSheetId="0">#REF!</definedName>
    <definedName name="SCOD10.010.0431_1">#REF!</definedName>
    <definedName name="SCOD10.010.1110" localSheetId="1">#REF!</definedName>
    <definedName name="SCOD10.010.1110" localSheetId="0">#REF!</definedName>
    <definedName name="SCOD10.010.1110">#REF!</definedName>
    <definedName name="SCOD10.010.1110_1" localSheetId="1">#REF!</definedName>
    <definedName name="SCOD10.010.1110_1" localSheetId="0">#REF!</definedName>
    <definedName name="SCOD10.010.1110_1">#REF!</definedName>
    <definedName name="SCOD12.010.0010" localSheetId="1">#REF!</definedName>
    <definedName name="SCOD12.010.0010" localSheetId="0">#REF!</definedName>
    <definedName name="SCOD12.010.0010">#REF!</definedName>
    <definedName name="SCOD12.010.0010_1" localSheetId="1">#REF!</definedName>
    <definedName name="SCOD12.010.0010_1" localSheetId="0">#REF!</definedName>
    <definedName name="SCOD12.010.0010_1">#REF!</definedName>
    <definedName name="SCOD12.010.0060" localSheetId="1">#REF!</definedName>
    <definedName name="SCOD12.010.0060" localSheetId="0">#REF!</definedName>
    <definedName name="SCOD12.010.0060">#REF!</definedName>
    <definedName name="SCOD12.010.0060_1" localSheetId="1">#REF!</definedName>
    <definedName name="SCOD12.010.0060_1" localSheetId="0">#REF!</definedName>
    <definedName name="SCOD12.010.0060_1">#REF!</definedName>
    <definedName name="SCOD12.010.0210" localSheetId="1">#REF!</definedName>
    <definedName name="SCOD12.010.0210" localSheetId="0">#REF!</definedName>
    <definedName name="SCOD12.010.0210">#REF!</definedName>
    <definedName name="SCOD12.010.0210_1" localSheetId="1">#REF!</definedName>
    <definedName name="SCOD12.010.0210_1" localSheetId="0">#REF!</definedName>
    <definedName name="SCOD12.010.0210_1">#REF!</definedName>
    <definedName name="SCOD12.010.0360" localSheetId="1">#REF!</definedName>
    <definedName name="SCOD12.010.0360" localSheetId="0">#REF!</definedName>
    <definedName name="SCOD12.010.0360">#REF!</definedName>
    <definedName name="SCOD12.010.0360_1" localSheetId="1">#REF!</definedName>
    <definedName name="SCOD12.010.0360_1" localSheetId="0">#REF!</definedName>
    <definedName name="SCOD12.010.0360_1">#REF!</definedName>
    <definedName name="SCOD12.010.0550" localSheetId="1">#REF!</definedName>
    <definedName name="SCOD12.010.0550" localSheetId="0">#REF!</definedName>
    <definedName name="SCOD12.010.0550">#REF!</definedName>
    <definedName name="SCOD12.010.0550_1" localSheetId="1">#REF!</definedName>
    <definedName name="SCOD12.010.0550_1" localSheetId="0">#REF!</definedName>
    <definedName name="SCOD12.010.0550_1">#REF!</definedName>
    <definedName name="SCOD13.010.0030" localSheetId="1">#REF!</definedName>
    <definedName name="SCOD13.010.0030" localSheetId="0">#REF!</definedName>
    <definedName name="SCOD13.010.0030">#REF!</definedName>
    <definedName name="SCOD13.010.0030_1" localSheetId="1">#REF!</definedName>
    <definedName name="SCOD13.010.0030_1" localSheetId="0">#REF!</definedName>
    <definedName name="SCOD13.010.0030_1">#REF!</definedName>
    <definedName name="SCOD13.010.0090" localSheetId="1">#REF!</definedName>
    <definedName name="SCOD13.010.0090" localSheetId="0">#REF!</definedName>
    <definedName name="SCOD13.010.0090">#REF!</definedName>
    <definedName name="SCOD13.010.0090_1" localSheetId="1">#REF!</definedName>
    <definedName name="SCOD13.010.0090_1" localSheetId="0">#REF!</definedName>
    <definedName name="SCOD13.010.0090_1">#REF!</definedName>
    <definedName name="SCOD13.010.0100" localSheetId="1">#REF!</definedName>
    <definedName name="SCOD13.010.0100" localSheetId="0">#REF!</definedName>
    <definedName name="SCOD13.010.0100">#REF!</definedName>
    <definedName name="SCOD13.010.0100_1" localSheetId="1">#REF!</definedName>
    <definedName name="SCOD13.010.0100_1" localSheetId="0">#REF!</definedName>
    <definedName name="SCOD13.010.0100_1">#REF!</definedName>
    <definedName name="SCOD13.010.0110" localSheetId="1">#REF!</definedName>
    <definedName name="SCOD13.010.0110" localSheetId="0">#REF!</definedName>
    <definedName name="SCOD13.010.0110">#REF!</definedName>
    <definedName name="SCOD13.010.0110_1" localSheetId="1">#REF!</definedName>
    <definedName name="SCOD13.010.0110_1" localSheetId="0">#REF!</definedName>
    <definedName name="SCOD13.010.0110_1">#REF!</definedName>
    <definedName name="SCOD13.010.1200" localSheetId="1">#REF!</definedName>
    <definedName name="SCOD13.010.1200" localSheetId="0">#REF!</definedName>
    <definedName name="SCOD13.010.1200">#REF!</definedName>
    <definedName name="SCOD13.010.1200_1" localSheetId="1">#REF!</definedName>
    <definedName name="SCOD13.010.1200_1" localSheetId="0">#REF!</definedName>
    <definedName name="SCOD13.010.1200_1">#REF!</definedName>
    <definedName name="SCOD15.010.0010" localSheetId="1">#REF!</definedName>
    <definedName name="SCOD15.010.0010" localSheetId="0">#REF!</definedName>
    <definedName name="SCOD15.010.0010">#REF!</definedName>
    <definedName name="SCOD15.010.0010_1" localSheetId="1">#REF!</definedName>
    <definedName name="SCOD15.010.0010_1" localSheetId="0">#REF!</definedName>
    <definedName name="SCOD15.010.0010_1">#REF!</definedName>
    <definedName name="SCOD15.010.0055" localSheetId="1">#REF!</definedName>
    <definedName name="SCOD15.010.0055" localSheetId="0">#REF!</definedName>
    <definedName name="SCOD15.010.0055">#REF!</definedName>
    <definedName name="SCOD15.010.0055_1" localSheetId="1">#REF!</definedName>
    <definedName name="SCOD15.010.0055_1" localSheetId="0">#REF!</definedName>
    <definedName name="SCOD15.010.0055_1">#REF!</definedName>
    <definedName name="SCOD15.010.0140" localSheetId="1">#REF!</definedName>
    <definedName name="SCOD15.010.0140" localSheetId="0">#REF!</definedName>
    <definedName name="SCOD15.010.0140">#REF!</definedName>
    <definedName name="SCOD15.010.0140_1" localSheetId="1">#REF!</definedName>
    <definedName name="SCOD15.010.0140_1" localSheetId="0">#REF!</definedName>
    <definedName name="SCOD15.010.0140_1">#REF!</definedName>
    <definedName name="SCOD15.010.0181" localSheetId="1">#REF!</definedName>
    <definedName name="SCOD15.010.0181" localSheetId="0">#REF!</definedName>
    <definedName name="SCOD15.010.0181">#REF!</definedName>
    <definedName name="SCOD15.010.0181_1" localSheetId="1">#REF!</definedName>
    <definedName name="SCOD15.010.0181_1" localSheetId="0">#REF!</definedName>
    <definedName name="SCOD15.010.0181_1">#REF!</definedName>
    <definedName name="SCOD15.010.0270" localSheetId="1">#REF!</definedName>
    <definedName name="SCOD15.010.0270" localSheetId="0">#REF!</definedName>
    <definedName name="SCOD15.010.0270">#REF!</definedName>
    <definedName name="SCOD15.010.0270_1" localSheetId="1">#REF!</definedName>
    <definedName name="SCOD15.010.0270_1" localSheetId="0">#REF!</definedName>
    <definedName name="SCOD15.010.0270_1">#REF!</definedName>
    <definedName name="SCOD15.010.0280" localSheetId="1">#REF!</definedName>
    <definedName name="SCOD15.010.0280" localSheetId="0">#REF!</definedName>
    <definedName name="SCOD15.010.0280">#REF!</definedName>
    <definedName name="SCOD15.010.0280_1" localSheetId="1">#REF!</definedName>
    <definedName name="SCOD15.010.0280_1" localSheetId="0">#REF!</definedName>
    <definedName name="SCOD15.010.0280_1">#REF!</definedName>
    <definedName name="SCOD15.010.0290" localSheetId="1">#REF!</definedName>
    <definedName name="SCOD15.010.0290" localSheetId="0">#REF!</definedName>
    <definedName name="SCOD15.010.0290">#REF!</definedName>
    <definedName name="SCOD15.010.0290_1" localSheetId="1">#REF!</definedName>
    <definedName name="SCOD15.010.0290_1" localSheetId="0">#REF!</definedName>
    <definedName name="SCOD15.010.0290_1">#REF!</definedName>
    <definedName name="SCOD16.010.0010" localSheetId="1">#REF!</definedName>
    <definedName name="SCOD16.010.0010" localSheetId="0">#REF!</definedName>
    <definedName name="SCOD16.010.0010">#REF!</definedName>
    <definedName name="SCOD16.010.0010_1" localSheetId="1">#REF!</definedName>
    <definedName name="SCOD16.010.0010_1" localSheetId="0">#REF!</definedName>
    <definedName name="SCOD16.010.0010_1">#REF!</definedName>
    <definedName name="SCOD16.010.0060" localSheetId="1">#REF!</definedName>
    <definedName name="SCOD16.010.0060" localSheetId="0">#REF!</definedName>
    <definedName name="SCOD16.010.0060">#REF!</definedName>
    <definedName name="SCOD16.010.0060_1" localSheetId="1">#REF!</definedName>
    <definedName name="SCOD16.010.0060_1" localSheetId="0">#REF!</definedName>
    <definedName name="SCOD16.010.0060_1">#REF!</definedName>
    <definedName name="SCOD16.010.0110" localSheetId="1">#REF!</definedName>
    <definedName name="SCOD16.010.0110" localSheetId="0">#REF!</definedName>
    <definedName name="SCOD16.010.0110">#REF!</definedName>
    <definedName name="SCOD16.010.0110_1" localSheetId="1">#REF!</definedName>
    <definedName name="SCOD16.010.0110_1" localSheetId="0">#REF!</definedName>
    <definedName name="SCOD16.010.0110_1">#REF!</definedName>
    <definedName name="SCOD16.010.0120" localSheetId="1">#REF!</definedName>
    <definedName name="SCOD16.010.0120" localSheetId="0">#REF!</definedName>
    <definedName name="SCOD16.010.0120">#REF!</definedName>
    <definedName name="SCOD16.010.0120_1" localSheetId="1">#REF!</definedName>
    <definedName name="SCOD16.010.0120_1" localSheetId="0">#REF!</definedName>
    <definedName name="SCOD16.010.0120_1">#REF!</definedName>
    <definedName name="SCOD16.010.0170" localSheetId="1">#REF!</definedName>
    <definedName name="SCOD16.010.0170" localSheetId="0">#REF!</definedName>
    <definedName name="SCOD16.010.0170">#REF!</definedName>
    <definedName name="SCOD16.010.0170_1" localSheetId="1">#REF!</definedName>
    <definedName name="SCOD16.010.0170_1" localSheetId="0">#REF!</definedName>
    <definedName name="SCOD16.010.0170_1">#REF!</definedName>
    <definedName name="SCOD17.010.0080" localSheetId="1">#REF!</definedName>
    <definedName name="SCOD17.010.0080" localSheetId="0">#REF!</definedName>
    <definedName name="SCOD17.010.0080">#REF!</definedName>
    <definedName name="SCOD17.010.0080_1" localSheetId="1">#REF!</definedName>
    <definedName name="SCOD17.010.0080_1" localSheetId="0">#REF!</definedName>
    <definedName name="SCOD17.010.0080_1">#REF!</definedName>
    <definedName name="SCOD17.010.0100" localSheetId="1">#REF!</definedName>
    <definedName name="SCOD17.010.0100" localSheetId="0">#REF!</definedName>
    <definedName name="SCOD17.010.0100">#REF!</definedName>
    <definedName name="SCOD17.010.0100_1" localSheetId="1">#REF!</definedName>
    <definedName name="SCOD17.010.0100_1" localSheetId="0">#REF!</definedName>
    <definedName name="SCOD17.010.0100_1">#REF!</definedName>
    <definedName name="SCOD17.010.0150" localSheetId="1">#REF!</definedName>
    <definedName name="SCOD17.010.0150" localSheetId="0">#REF!</definedName>
    <definedName name="SCOD17.010.0150">#REF!</definedName>
    <definedName name="SCOD17.010.0150_1" localSheetId="1">#REF!</definedName>
    <definedName name="SCOD17.010.0150_1" localSheetId="0">#REF!</definedName>
    <definedName name="SCOD17.010.0150_1">#REF!</definedName>
    <definedName name="SCOD17.010.0290" localSheetId="1">#REF!</definedName>
    <definedName name="SCOD17.010.0290" localSheetId="0">#REF!</definedName>
    <definedName name="SCOD17.010.0290">#REF!</definedName>
    <definedName name="SCOD17.010.0290_1" localSheetId="1">#REF!</definedName>
    <definedName name="SCOD17.010.0290_1" localSheetId="0">#REF!</definedName>
    <definedName name="SCOD17.010.0290_1">#REF!</definedName>
    <definedName name="SCOD17.010.0390" localSheetId="1">#REF!</definedName>
    <definedName name="SCOD17.010.0390" localSheetId="0">#REF!</definedName>
    <definedName name="SCOD17.010.0390">#REF!</definedName>
    <definedName name="SCOD17.010.0390_1" localSheetId="1">#REF!</definedName>
    <definedName name="SCOD17.010.0390_1" localSheetId="0">#REF!</definedName>
    <definedName name="SCOD17.010.0390_1">#REF!</definedName>
    <definedName name="SCOD17.010.0436" localSheetId="1">#REF!</definedName>
    <definedName name="SCOD17.010.0436" localSheetId="0">#REF!</definedName>
    <definedName name="SCOD17.010.0436">#REF!</definedName>
    <definedName name="SCOD17.010.0436_1" localSheetId="1">#REF!</definedName>
    <definedName name="SCOD17.010.0436_1" localSheetId="0">#REF!</definedName>
    <definedName name="SCOD17.010.0436_1">#REF!</definedName>
    <definedName name="SCOD17.010.0437" localSheetId="1">#REF!</definedName>
    <definedName name="SCOD17.010.0437" localSheetId="0">#REF!</definedName>
    <definedName name="SCOD17.010.0437">#REF!</definedName>
    <definedName name="SCOD17.010.0437_1" localSheetId="1">#REF!</definedName>
    <definedName name="SCOD17.010.0437_1" localSheetId="0">#REF!</definedName>
    <definedName name="SCOD17.010.0437_1">#REF!</definedName>
    <definedName name="SCOD17.010.0602" localSheetId="1">#REF!</definedName>
    <definedName name="SCOD17.010.0602" localSheetId="0">#REF!</definedName>
    <definedName name="SCOD17.010.0602">#REF!</definedName>
    <definedName name="SCOD17.010.0602_1" localSheetId="1">#REF!</definedName>
    <definedName name="SCOD17.010.0602_1" localSheetId="0">#REF!</definedName>
    <definedName name="SCOD17.010.0602_1">#REF!</definedName>
    <definedName name="SCODCOMPOSIÇÃO01" localSheetId="1">#REF!</definedName>
    <definedName name="SCODCOMPOSIÇÃO01" localSheetId="0">#REF!</definedName>
    <definedName name="SCODCOMPOSIÇÃO01">#REF!</definedName>
    <definedName name="SCODCOMPOSIÇÃO01A" localSheetId="1">#REF!</definedName>
    <definedName name="SCODCOMPOSIÇÃO01A" localSheetId="0">#REF!</definedName>
    <definedName name="SCODCOMPOSIÇÃO01A">#REF!</definedName>
    <definedName name="SCODCOMPOSIÇÃO02" localSheetId="1">#REF!</definedName>
    <definedName name="SCODCOMPOSIÇÃO02" localSheetId="0">#REF!</definedName>
    <definedName name="SCODCOMPOSIÇÃO02">#REF!</definedName>
    <definedName name="SCODCOTADO01" localSheetId="1">#REF!</definedName>
    <definedName name="SCODCOTADO01" localSheetId="0">#REF!</definedName>
    <definedName name="SCODCOTADO01">#REF!</definedName>
    <definedName name="SCODCOTADO01_1" localSheetId="1">#REF!</definedName>
    <definedName name="SCODCOTADO01_1" localSheetId="0">#REF!</definedName>
    <definedName name="SCODCOTADO01_1">#REF!</definedName>
    <definedName name="SCODCOTADO02" localSheetId="1">#REF!</definedName>
    <definedName name="SCODCOTADO02" localSheetId="0">#REF!</definedName>
    <definedName name="SCODCOTADO02">#REF!</definedName>
    <definedName name="SCODCOTADO02_1" localSheetId="1">#REF!</definedName>
    <definedName name="SCODCOTADO02_1" localSheetId="0">#REF!</definedName>
    <definedName name="SCODCOTADO02_1">#REF!</definedName>
    <definedName name="SCODCOTADO03" localSheetId="1">#REF!</definedName>
    <definedName name="SCODCOTADO03" localSheetId="0">#REF!</definedName>
    <definedName name="SCODCOTADO03">#REF!</definedName>
    <definedName name="SCODCOTADO03_1" localSheetId="1">#REF!</definedName>
    <definedName name="SCODCOTADO03_1" localSheetId="0">#REF!</definedName>
    <definedName name="SCODCOTADO03_1">#REF!</definedName>
    <definedName name="SCODCOTADO04" localSheetId="1">#REF!</definedName>
    <definedName name="SCODCOTADO04" localSheetId="0">#REF!</definedName>
    <definedName name="SCODCOTADO04">#REF!</definedName>
    <definedName name="SCODCOTADO04_1" localSheetId="1">#REF!</definedName>
    <definedName name="SCODCOTADO04_1" localSheetId="0">#REF!</definedName>
    <definedName name="SCODCOTADO04_1">#REF!</definedName>
    <definedName name="SCODCOTADO05" localSheetId="1">#REF!</definedName>
    <definedName name="SCODCOTADO05" localSheetId="0">#REF!</definedName>
    <definedName name="SCODCOTADO05">#REF!</definedName>
    <definedName name="SCODCOTADO05_1" localSheetId="1">#REF!</definedName>
    <definedName name="SCODCOTADO05_1" localSheetId="0">#REF!</definedName>
    <definedName name="SCODCOTADO05_1">#REF!</definedName>
    <definedName name="SCODCOTADO06" localSheetId="1">#REF!</definedName>
    <definedName name="SCODCOTADO06" localSheetId="0">#REF!</definedName>
    <definedName name="SCODCOTADO06">#REF!</definedName>
    <definedName name="SCODCOTADO06_1" localSheetId="1">#REF!</definedName>
    <definedName name="SCODCOTADO06_1" localSheetId="0">#REF!</definedName>
    <definedName name="SCODCOTADO06_1">#REF!</definedName>
    <definedName name="SCODVERBA01" localSheetId="1">#REF!</definedName>
    <definedName name="SCODVERBA01" localSheetId="0">#REF!</definedName>
    <definedName name="SCODVERBA01">#REF!</definedName>
    <definedName name="SCODVERBA01_1" localSheetId="1">#REF!</definedName>
    <definedName name="SCODVERBA01_1" localSheetId="0">#REF!</definedName>
    <definedName name="SCODVERBA01_1">#REF!</definedName>
    <definedName name="SCOMPOS01" localSheetId="1">#REF!</definedName>
    <definedName name="SCOMPOS01" localSheetId="0">#REF!</definedName>
    <definedName name="SCOMPOS01">#REF!</definedName>
    <definedName name="SCOMPOS01_1" localSheetId="1">#REF!</definedName>
    <definedName name="SCOMPOS01_1" localSheetId="0">#REF!</definedName>
    <definedName name="SCOMPOS01_1">#REF!</definedName>
    <definedName name="SDGSGSG" localSheetId="1">#REF!</definedName>
    <definedName name="SDGSGSG" localSheetId="0">#REF!</definedName>
    <definedName name="SDGSGSG">#REF!</definedName>
    <definedName name="SDS" localSheetId="1">#REF!</definedName>
    <definedName name="SDS" localSheetId="0">#REF!</definedName>
    <definedName name="SDS">#REF!</definedName>
    <definedName name="Sede_Detran_Consulta" localSheetId="1">#REF!</definedName>
    <definedName name="Sede_Detran_Consulta" localSheetId="0">#REF!</definedName>
    <definedName name="Sede_Detran_Consulta">#REF!</definedName>
    <definedName name="SEMANAS" localSheetId="1">#REF!</definedName>
    <definedName name="SEMANAS" localSheetId="0">#REF!</definedName>
    <definedName name="SEMANAS">#REF!</definedName>
    <definedName name="Semnome" localSheetId="1">#REF!</definedName>
    <definedName name="Semnome" localSheetId="0">#REF!</definedName>
    <definedName name="Semnome">#REF!</definedName>
    <definedName name="SERVI" localSheetId="1">#REF!</definedName>
    <definedName name="SERVI" localSheetId="0">#REF!</definedName>
    <definedName name="SERVI">#REF!</definedName>
    <definedName name="Serviços" localSheetId="1">#REF!</definedName>
    <definedName name="Serviços" localSheetId="0">#REF!</definedName>
    <definedName name="Serviços">#REF!</definedName>
    <definedName name="SERVIÇOS_COMPLEMENTARES" localSheetId="1">#REF!</definedName>
    <definedName name="SERVIÇOS_COMPLEMENTARES" localSheetId="0">#REF!</definedName>
    <definedName name="SERVIÇOS_COMPLEMENTARES">#REF!</definedName>
    <definedName name="SERVIÇOS_PRELIMINARES" localSheetId="1">#REF!</definedName>
    <definedName name="SERVIÇOS_PRELIMINARES" localSheetId="0">#REF!</definedName>
    <definedName name="SERVIÇOS_PRELIMINARES">#REF!</definedName>
    <definedName name="Servicos_Tecnicos" localSheetId="1">#REF!</definedName>
    <definedName name="Servicos_Tecnicos" localSheetId="0">#REF!</definedName>
    <definedName name="Servicos_Tecnicos">#REF!</definedName>
    <definedName name="Servicos_Tecnicos_" localSheetId="1">#REF!</definedName>
    <definedName name="Servicos_Tecnicos_" localSheetId="0">#REF!</definedName>
    <definedName name="Servicos_Tecnicos_">#REF!</definedName>
    <definedName name="SGERTUYH" localSheetId="1">#REF!</definedName>
    <definedName name="SGERTUYH" localSheetId="0">#REF!</definedName>
    <definedName name="SGERTUYH">#REF!</definedName>
    <definedName name="shtathat" localSheetId="1">#REF!</definedName>
    <definedName name="shtathat" localSheetId="0">#REF!</definedName>
    <definedName name="shtathat">#REF!</definedName>
    <definedName name="SomaAgrup" localSheetId="1" hidden="1">SUMIF(OFFSET(#REF!,1,0,#REF!),"S",OFFSET(#REF!,1,0,#REF!))</definedName>
    <definedName name="SomaAgrup" localSheetId="0" hidden="1">SUMIF(OFFSET(#REF!,1,0,#REF!),"S",OFFSET(#REF!,1,0,#REF!))</definedName>
    <definedName name="SomaAgrup" hidden="1">SUMIF(OFFSET(#REF!,1,0,#REF!),"S",OFFSET(#REF!,1,0,#REF!))</definedName>
    <definedName name="ss" localSheetId="1">#REF!</definedName>
    <definedName name="ss" localSheetId="0">#REF!</definedName>
    <definedName name="ss">#REF!</definedName>
    <definedName name="sssss" localSheetId="1">#REF!</definedName>
    <definedName name="sssss" localSheetId="0">#REF!</definedName>
    <definedName name="sssss">#REF!</definedName>
    <definedName name="sssssssssss" localSheetId="2" hidden="1">TEXT(Import.DataBase,"mm-aaaa")</definedName>
    <definedName name="sssssssssss" localSheetId="1" hidden="1">TEXT(Cronograma!Import.DataBase,"mm-aaaa")</definedName>
    <definedName name="sssssssssss" localSheetId="3" hidden="1">TEXT(Import.DataBase,"mm-aaaa")</definedName>
    <definedName name="sssssssssss" localSheetId="0" hidden="1">TEXT(Eventograma!Import.DataBase,"mm-aaaa")</definedName>
    <definedName name="sssssssssss" hidden="1">TEXT(Import.DataBase,"mm-aaaa")</definedName>
    <definedName name="ssssssssssssss" localSheetId="2">#REF!</definedName>
    <definedName name="ssssssssssssss" localSheetId="1">#REF!</definedName>
    <definedName name="ssssssssssssss" localSheetId="0">#REF!</definedName>
    <definedName name="ssssssssssssss">#REF!</definedName>
    <definedName name="sssssssssssssssssssssssss" localSheetId="1">#REF!</definedName>
    <definedName name="sssssssssssssssssssssssss" localSheetId="0">#REF!</definedName>
    <definedName name="sssssssssssssssssssssssss">#REF!</definedName>
    <definedName name="STOT01.010.0020" localSheetId="1">#REF!</definedName>
    <definedName name="STOT01.010.0020" localSheetId="0">#REF!</definedName>
    <definedName name="STOT01.010.0020">#REF!</definedName>
    <definedName name="STOT01.010.0020_1" localSheetId="1">#REF!</definedName>
    <definedName name="STOT01.010.0020_1" localSheetId="0">#REF!</definedName>
    <definedName name="STOT01.010.0020_1">#REF!</definedName>
    <definedName name="STOT01.050.0040" localSheetId="1">#REF!</definedName>
    <definedName name="STOT01.050.0040" localSheetId="0">#REF!</definedName>
    <definedName name="STOT01.050.0040">#REF!</definedName>
    <definedName name="STOT01.050.0040_1" localSheetId="1">#REF!</definedName>
    <definedName name="STOT01.050.0040_1" localSheetId="0">#REF!</definedName>
    <definedName name="STOT01.050.0040_1">#REF!</definedName>
    <definedName name="STOT01.110.0010" localSheetId="1">#REF!</definedName>
    <definedName name="STOT01.110.0010" localSheetId="0">#REF!</definedName>
    <definedName name="STOT01.110.0010">#REF!</definedName>
    <definedName name="STOT01.110.0010_1" localSheetId="1">#REF!</definedName>
    <definedName name="STOT01.110.0010_1" localSheetId="0">#REF!</definedName>
    <definedName name="STOT01.110.0010_1">#REF!</definedName>
    <definedName name="STOT01.110.0295" localSheetId="1">#REF!</definedName>
    <definedName name="STOT01.110.0295" localSheetId="0">#REF!</definedName>
    <definedName name="STOT01.110.0295">#REF!</definedName>
    <definedName name="STOT01.110.0295_1" localSheetId="1">#REF!</definedName>
    <definedName name="STOT01.110.0295_1" localSheetId="0">#REF!</definedName>
    <definedName name="STOT01.110.0295_1">#REF!</definedName>
    <definedName name="STOT01.110.0720" localSheetId="1">#REF!</definedName>
    <definedName name="STOT01.110.0720" localSheetId="0">#REF!</definedName>
    <definedName name="STOT01.110.0720">#REF!</definedName>
    <definedName name="STOT01.110.0720_1" localSheetId="1">#REF!</definedName>
    <definedName name="STOT01.110.0720_1" localSheetId="0">#REF!</definedName>
    <definedName name="STOT01.110.0720_1">#REF!</definedName>
    <definedName name="STOT01.120.O22O" localSheetId="1">#REF!</definedName>
    <definedName name="STOT01.120.O22O" localSheetId="0">#REF!</definedName>
    <definedName name="STOT01.120.O22O">#REF!</definedName>
    <definedName name="STOT01.120.O22O_1" localSheetId="1">#REF!</definedName>
    <definedName name="STOT01.120.O22O_1" localSheetId="0">#REF!</definedName>
    <definedName name="STOT01.120.O22O_1">#REF!</definedName>
    <definedName name="STOT01.150.0130" localSheetId="1">#REF!</definedName>
    <definedName name="STOT01.150.0130" localSheetId="0">#REF!</definedName>
    <definedName name="STOT01.150.0130">#REF!</definedName>
    <definedName name="STOT01.150.0190" localSheetId="1">#REF!</definedName>
    <definedName name="STOT01.150.0190" localSheetId="0">#REF!</definedName>
    <definedName name="STOT01.150.0190">#REF!</definedName>
    <definedName name="STOT01.150.0190_1" localSheetId="1">#REF!</definedName>
    <definedName name="STOT01.150.0190_1" localSheetId="0">#REF!</definedName>
    <definedName name="STOT01.150.0190_1">#REF!</definedName>
    <definedName name="STOT01.250.0020" localSheetId="1">#REF!</definedName>
    <definedName name="STOT01.250.0020" localSheetId="0">#REF!</definedName>
    <definedName name="STOT01.250.0020">#REF!</definedName>
    <definedName name="STOT01.250.0020_1" localSheetId="1">#REF!</definedName>
    <definedName name="STOT01.250.0020_1" localSheetId="0">#REF!</definedName>
    <definedName name="STOT01.250.0020_1">#REF!</definedName>
    <definedName name="STOT01.250.0040" localSheetId="1">#REF!</definedName>
    <definedName name="STOT01.250.0040" localSheetId="0">#REF!</definedName>
    <definedName name="STOT01.250.0040">#REF!</definedName>
    <definedName name="STOT01.250.0040_1" localSheetId="1">#REF!</definedName>
    <definedName name="STOT01.250.0040_1" localSheetId="0">#REF!</definedName>
    <definedName name="STOT01.250.0040_1">#REF!</definedName>
    <definedName name="STOT01.250.0340" localSheetId="1">#REF!</definedName>
    <definedName name="STOT01.250.0340" localSheetId="0">#REF!</definedName>
    <definedName name="STOT01.250.0340">#REF!</definedName>
    <definedName name="STOT01.250.0340_1" localSheetId="1">#REF!</definedName>
    <definedName name="STOT01.250.0340_1" localSheetId="0">#REF!</definedName>
    <definedName name="STOT01.250.0340_1">#REF!</definedName>
    <definedName name="STOT01.2500040" localSheetId="1">#REF!</definedName>
    <definedName name="STOT01.2500040" localSheetId="0">#REF!</definedName>
    <definedName name="STOT01.2500040">#REF!</definedName>
    <definedName name="STOT01.2500040_1" localSheetId="1">#REF!</definedName>
    <definedName name="STOT01.2500040_1" localSheetId="0">#REF!</definedName>
    <definedName name="STOT01.2500040_1">#REF!</definedName>
    <definedName name="STOT02.010.0020" localSheetId="1">#REF!</definedName>
    <definedName name="STOT02.010.0020" localSheetId="0">#REF!</definedName>
    <definedName name="STOT02.010.0020">#REF!</definedName>
    <definedName name="STOT02.010.0020_1" localSheetId="1">#REF!</definedName>
    <definedName name="STOT02.010.0020_1" localSheetId="0">#REF!</definedName>
    <definedName name="STOT02.010.0020_1">#REF!</definedName>
    <definedName name="STOT02.010.0030" localSheetId="1">#REF!</definedName>
    <definedName name="STOT02.010.0030" localSheetId="0">#REF!</definedName>
    <definedName name="STOT02.010.0030">#REF!</definedName>
    <definedName name="STOT02.010.0030_1" localSheetId="1">#REF!</definedName>
    <definedName name="STOT02.010.0030_1" localSheetId="0">#REF!</definedName>
    <definedName name="STOT02.010.0030_1">#REF!</definedName>
    <definedName name="STOT02.010.0050" localSheetId="1">#REF!</definedName>
    <definedName name="STOT02.010.0050" localSheetId="0">#REF!</definedName>
    <definedName name="STOT02.010.0050">#REF!</definedName>
    <definedName name="STOT02.010.0050_1" localSheetId="1">#REF!</definedName>
    <definedName name="STOT02.010.0050_1" localSheetId="0">#REF!</definedName>
    <definedName name="STOT02.010.0050_1">#REF!</definedName>
    <definedName name="STOT02.010.0060" localSheetId="1">#REF!</definedName>
    <definedName name="STOT02.010.0060" localSheetId="0">#REF!</definedName>
    <definedName name="STOT02.010.0060">#REF!</definedName>
    <definedName name="STOT02.010.0060_1" localSheetId="1">#REF!</definedName>
    <definedName name="STOT02.010.0060_1" localSheetId="0">#REF!</definedName>
    <definedName name="STOT02.010.0060_1">#REF!</definedName>
    <definedName name="STOT02.010.0065" localSheetId="1">#REF!</definedName>
    <definedName name="STOT02.010.0065" localSheetId="0">#REF!</definedName>
    <definedName name="STOT02.010.0065">#REF!</definedName>
    <definedName name="STOT02.010.0065_1" localSheetId="1">#REF!</definedName>
    <definedName name="STOT02.010.0065_1" localSheetId="0">#REF!</definedName>
    <definedName name="STOT02.010.0065_1">#REF!</definedName>
    <definedName name="STOT02.010.0080" localSheetId="1">#REF!</definedName>
    <definedName name="STOT02.010.0080" localSheetId="0">#REF!</definedName>
    <definedName name="STOT02.010.0080">#REF!</definedName>
    <definedName name="STOT02.010.0080_1" localSheetId="1">#REF!</definedName>
    <definedName name="STOT02.010.0080_1" localSheetId="0">#REF!</definedName>
    <definedName name="STOT02.010.0080_1">#REF!</definedName>
    <definedName name="STOT02.010.0090" localSheetId="1">#REF!</definedName>
    <definedName name="STOT02.010.0090" localSheetId="0">#REF!</definedName>
    <definedName name="STOT02.010.0090">#REF!</definedName>
    <definedName name="STOT02.010.0090_1" localSheetId="1">#REF!</definedName>
    <definedName name="STOT02.010.0090_1" localSheetId="0">#REF!</definedName>
    <definedName name="STOT02.010.0090_1">#REF!</definedName>
    <definedName name="STOT02.010.0130" localSheetId="1">#REF!</definedName>
    <definedName name="STOT02.010.0130" localSheetId="0">#REF!</definedName>
    <definedName name="STOT02.010.0130">#REF!</definedName>
    <definedName name="STOT02.010.0130_1" localSheetId="1">#REF!</definedName>
    <definedName name="STOT02.010.0130_1" localSheetId="0">#REF!</definedName>
    <definedName name="STOT02.010.0130_1">#REF!</definedName>
    <definedName name="STOT02.010.0140" localSheetId="1">#REF!</definedName>
    <definedName name="STOT02.010.0140" localSheetId="0">#REF!</definedName>
    <definedName name="STOT02.010.0140">#REF!</definedName>
    <definedName name="STOT02.010.0140_1" localSheetId="1">#REF!</definedName>
    <definedName name="STOT02.010.0140_1" localSheetId="0">#REF!</definedName>
    <definedName name="STOT02.010.0140_1">#REF!</definedName>
    <definedName name="STOT02.010.0150" localSheetId="1">#REF!</definedName>
    <definedName name="STOT02.010.0150" localSheetId="0">#REF!</definedName>
    <definedName name="STOT02.010.0150">#REF!</definedName>
    <definedName name="STOT02.010.0150_1" localSheetId="1">#REF!</definedName>
    <definedName name="STOT02.010.0150_1" localSheetId="0">#REF!</definedName>
    <definedName name="STOT02.010.0150_1">#REF!</definedName>
    <definedName name="STOT02.020.0020" localSheetId="1">#REF!</definedName>
    <definedName name="STOT02.020.0020" localSheetId="0">#REF!</definedName>
    <definedName name="STOT02.020.0020">#REF!</definedName>
    <definedName name="STOT02.020.0020_1" localSheetId="1">#REF!</definedName>
    <definedName name="STOT02.020.0020_1" localSheetId="0">#REF!</definedName>
    <definedName name="STOT02.020.0020_1">#REF!</definedName>
    <definedName name="STOT02.040.0320" localSheetId="1">#REF!</definedName>
    <definedName name="STOT02.040.0320" localSheetId="0">#REF!</definedName>
    <definedName name="STOT02.040.0320">#REF!</definedName>
    <definedName name="STOT02.040.0320_1" localSheetId="1">#REF!</definedName>
    <definedName name="STOT02.040.0320_1" localSheetId="0">#REF!</definedName>
    <definedName name="STOT02.040.0320_1">#REF!</definedName>
    <definedName name="STOT02.040.3910" localSheetId="1">#REF!</definedName>
    <definedName name="STOT02.040.3910" localSheetId="0">#REF!</definedName>
    <definedName name="STOT02.040.3910">#REF!</definedName>
    <definedName name="STOT02.040.3910_1" localSheetId="1">#REF!</definedName>
    <definedName name="STOT02.040.3910_1" localSheetId="0">#REF!</definedName>
    <definedName name="STOT02.040.3910_1">#REF!</definedName>
    <definedName name="STOT02.040.3930" localSheetId="1">#REF!</definedName>
    <definedName name="STOT02.040.3930" localSheetId="0">#REF!</definedName>
    <definedName name="STOT02.040.3930">#REF!</definedName>
    <definedName name="STOT02.040.3930_1" localSheetId="1">#REF!</definedName>
    <definedName name="STOT02.040.3930_1" localSheetId="0">#REF!</definedName>
    <definedName name="STOT02.040.3930_1">#REF!</definedName>
    <definedName name="STOT02.040.7438" localSheetId="1">#REF!</definedName>
    <definedName name="STOT02.040.7438" localSheetId="0">#REF!</definedName>
    <definedName name="STOT02.040.7438">#REF!</definedName>
    <definedName name="STOT02.040.7438_1" localSheetId="1">#REF!</definedName>
    <definedName name="STOT02.040.7438_1" localSheetId="0">#REF!</definedName>
    <definedName name="STOT02.040.7438_1">#REF!</definedName>
    <definedName name="STOT02.110.0136" localSheetId="1">#REF!</definedName>
    <definedName name="STOT02.110.0136" localSheetId="0">#REF!</definedName>
    <definedName name="STOT02.110.0136">#REF!</definedName>
    <definedName name="STOT02.110.0136_1" localSheetId="1">#REF!</definedName>
    <definedName name="STOT02.110.0136_1" localSheetId="0">#REF!</definedName>
    <definedName name="STOT02.110.0136_1">#REF!</definedName>
    <definedName name="STOT02.110.0736" localSheetId="1">#REF!</definedName>
    <definedName name="STOT02.110.0736" localSheetId="0">#REF!</definedName>
    <definedName name="STOT02.110.0736">#REF!</definedName>
    <definedName name="STOT02.110.0736_1" localSheetId="1">#REF!</definedName>
    <definedName name="STOT02.110.0736_1" localSheetId="0">#REF!</definedName>
    <definedName name="STOT02.110.0736_1">#REF!</definedName>
    <definedName name="STOT02.110.1866" localSheetId="1">#REF!</definedName>
    <definedName name="STOT02.110.1866" localSheetId="0">#REF!</definedName>
    <definedName name="STOT02.110.1866">#REF!</definedName>
    <definedName name="STOT02.110.1866_1" localSheetId="1">#REF!</definedName>
    <definedName name="STOT02.110.1866_1" localSheetId="0">#REF!</definedName>
    <definedName name="STOT02.110.1866_1">#REF!</definedName>
    <definedName name="STOT02.110.2021" localSheetId="1">#REF!</definedName>
    <definedName name="STOT02.110.2021" localSheetId="0">#REF!</definedName>
    <definedName name="STOT02.110.2021">#REF!</definedName>
    <definedName name="STOT02.110.2021_1" localSheetId="1">#REF!</definedName>
    <definedName name="STOT02.110.2021_1" localSheetId="0">#REF!</definedName>
    <definedName name="STOT02.110.2021_1">#REF!</definedName>
    <definedName name="STOT02.110.2070" localSheetId="1">#REF!</definedName>
    <definedName name="STOT02.110.2070" localSheetId="0">#REF!</definedName>
    <definedName name="STOT02.110.2070">#REF!</definedName>
    <definedName name="STOT02.110.2070_1" localSheetId="1">#REF!</definedName>
    <definedName name="STOT02.110.2070_1" localSheetId="0">#REF!</definedName>
    <definedName name="STOT02.110.2070_1">#REF!</definedName>
    <definedName name="STOT02.110.2284" localSheetId="1">#REF!</definedName>
    <definedName name="STOT02.110.2284" localSheetId="0">#REF!</definedName>
    <definedName name="STOT02.110.2284">#REF!</definedName>
    <definedName name="STOT02.110.2284_1" localSheetId="1">#REF!</definedName>
    <definedName name="STOT02.110.2284_1" localSheetId="0">#REF!</definedName>
    <definedName name="STOT02.110.2284_1">#REF!</definedName>
    <definedName name="STOT02.110.2758" localSheetId="1">#REF!</definedName>
    <definedName name="STOT02.110.2758" localSheetId="0">#REF!</definedName>
    <definedName name="STOT02.110.2758">#REF!</definedName>
    <definedName name="STOT02.110.2758_1" localSheetId="1">#REF!</definedName>
    <definedName name="STOT02.110.2758_1" localSheetId="0">#REF!</definedName>
    <definedName name="STOT02.110.2758_1">#REF!</definedName>
    <definedName name="STOT02.110.3862" localSheetId="1">#REF!</definedName>
    <definedName name="STOT02.110.3862" localSheetId="0">#REF!</definedName>
    <definedName name="STOT02.110.3862">#REF!</definedName>
    <definedName name="STOT02.110.3862_1" localSheetId="1">#REF!</definedName>
    <definedName name="STOT02.110.3862_1" localSheetId="0">#REF!</definedName>
    <definedName name="STOT02.110.3862_1">#REF!</definedName>
    <definedName name="STOT02.110.3868" localSheetId="1">#REF!</definedName>
    <definedName name="STOT02.110.3868" localSheetId="0">#REF!</definedName>
    <definedName name="STOT02.110.3868">#REF!</definedName>
    <definedName name="STOT02.110.3926" localSheetId="1">#REF!</definedName>
    <definedName name="STOT02.110.3926" localSheetId="0">#REF!</definedName>
    <definedName name="STOT02.110.3926">#REF!</definedName>
    <definedName name="STOT02.110.3926_1" localSheetId="1">#REF!</definedName>
    <definedName name="STOT02.110.3926_1" localSheetId="0">#REF!</definedName>
    <definedName name="STOT02.110.3926_1">#REF!</definedName>
    <definedName name="STOT02.110.4292" localSheetId="1">#REF!</definedName>
    <definedName name="STOT02.110.4292" localSheetId="0">#REF!</definedName>
    <definedName name="STOT02.110.4292">#REF!</definedName>
    <definedName name="STOT02.110.4292_1" localSheetId="1">#REF!</definedName>
    <definedName name="STOT02.110.4292_1" localSheetId="0">#REF!</definedName>
    <definedName name="STOT02.110.4292_1">#REF!</definedName>
    <definedName name="STOT02.110.4760" localSheetId="1">#REF!</definedName>
    <definedName name="STOT02.110.4760" localSheetId="0">#REF!</definedName>
    <definedName name="STOT02.110.4760">#REF!</definedName>
    <definedName name="STOT02.110.4760_1" localSheetId="1">#REF!</definedName>
    <definedName name="STOT02.110.4760_1" localSheetId="0">#REF!</definedName>
    <definedName name="STOT02.110.4760_1">#REF!</definedName>
    <definedName name="STOT02.120.0010" localSheetId="1">#REF!</definedName>
    <definedName name="STOT02.120.0010" localSheetId="0">#REF!</definedName>
    <definedName name="STOT02.120.0010">#REF!</definedName>
    <definedName name="STOT02.120.0010_1" localSheetId="1">#REF!</definedName>
    <definedName name="STOT02.120.0010_1" localSheetId="0">#REF!</definedName>
    <definedName name="STOT02.120.0010_1">#REF!</definedName>
    <definedName name="STOT02.120.0040" localSheetId="1">#REF!</definedName>
    <definedName name="STOT02.120.0040" localSheetId="0">#REF!</definedName>
    <definedName name="STOT02.120.0040">#REF!</definedName>
    <definedName name="STOT02.120.0040_1" localSheetId="1">#REF!</definedName>
    <definedName name="STOT02.120.0040_1" localSheetId="0">#REF!</definedName>
    <definedName name="STOT02.120.0040_1">#REF!</definedName>
    <definedName name="STOT02.140.0040" localSheetId="1">#REF!</definedName>
    <definedName name="STOT02.140.0040" localSheetId="0">#REF!</definedName>
    <definedName name="STOT02.140.0040">#REF!</definedName>
    <definedName name="STOT02.140.0040_1" localSheetId="1">#REF!</definedName>
    <definedName name="STOT02.140.0040_1" localSheetId="0">#REF!</definedName>
    <definedName name="STOT02.140.0040_1">#REF!</definedName>
    <definedName name="STOT02.160.0010" localSheetId="1">#REF!</definedName>
    <definedName name="STOT02.160.0010" localSheetId="0">#REF!</definedName>
    <definedName name="STOT02.160.0010">#REF!</definedName>
    <definedName name="STOT02.160.0010_1" localSheetId="1">#REF!</definedName>
    <definedName name="STOT02.160.0010_1" localSheetId="0">#REF!</definedName>
    <definedName name="STOT02.160.0010_1">#REF!</definedName>
    <definedName name="STOT02.160.0075" localSheetId="1">#REF!</definedName>
    <definedName name="STOT02.160.0075" localSheetId="0">#REF!</definedName>
    <definedName name="STOT02.160.0075">#REF!</definedName>
    <definedName name="STOT02.160.0075_1" localSheetId="1">#REF!</definedName>
    <definedName name="STOT02.160.0075_1" localSheetId="0">#REF!</definedName>
    <definedName name="STOT02.160.0075_1">#REF!</definedName>
    <definedName name="STOT02.210.0030" localSheetId="1">#REF!</definedName>
    <definedName name="STOT02.210.0030" localSheetId="0">#REF!</definedName>
    <definedName name="STOT02.210.0030">#REF!</definedName>
    <definedName name="STOT02.210.0030_1" localSheetId="1">#REF!</definedName>
    <definedName name="STOT02.210.0030_1" localSheetId="0">#REF!</definedName>
    <definedName name="STOT02.210.0030_1">#REF!</definedName>
    <definedName name="STOT02.210.0110" localSheetId="1">#REF!</definedName>
    <definedName name="STOT02.210.0110" localSheetId="0">#REF!</definedName>
    <definedName name="STOT02.210.0110">#REF!</definedName>
    <definedName name="STOT02.210.0110_1" localSheetId="1">#REF!</definedName>
    <definedName name="STOT02.210.0110_1" localSheetId="0">#REF!</definedName>
    <definedName name="STOT02.210.0110_1">#REF!</definedName>
    <definedName name="STOT02.210.0290" localSheetId="1">#REF!</definedName>
    <definedName name="STOT02.210.0290" localSheetId="0">#REF!</definedName>
    <definedName name="STOT02.210.0290">#REF!</definedName>
    <definedName name="STOT02.210.0290_1" localSheetId="1">#REF!</definedName>
    <definedName name="STOT02.210.0290_1" localSheetId="0">#REF!</definedName>
    <definedName name="STOT02.210.0290_1">#REF!</definedName>
    <definedName name="STOT02.210.0320" localSheetId="1">#REF!</definedName>
    <definedName name="STOT02.210.0320" localSheetId="0">#REF!</definedName>
    <definedName name="STOT02.210.0320">#REF!</definedName>
    <definedName name="STOT02.210.0320_1" localSheetId="1">#REF!</definedName>
    <definedName name="STOT02.210.0320_1" localSheetId="0">#REF!</definedName>
    <definedName name="STOT02.210.0320_1">#REF!</definedName>
    <definedName name="STOT03.010.0020" localSheetId="1">#REF!</definedName>
    <definedName name="STOT03.010.0020" localSheetId="0">#REF!</definedName>
    <definedName name="STOT03.010.0020">#REF!</definedName>
    <definedName name="STOT03.010.0020_1" localSheetId="1">#REF!</definedName>
    <definedName name="STOT03.010.0020_1" localSheetId="0">#REF!</definedName>
    <definedName name="STOT03.010.0020_1">#REF!</definedName>
    <definedName name="STOT03.010.0025" localSheetId="1">#REF!</definedName>
    <definedName name="STOT03.010.0025" localSheetId="0">#REF!</definedName>
    <definedName name="STOT03.010.0025">#REF!</definedName>
    <definedName name="STOT03.010.0025_1" localSheetId="1">#REF!</definedName>
    <definedName name="STOT03.010.0025_1" localSheetId="0">#REF!</definedName>
    <definedName name="STOT03.010.0025_1">#REF!</definedName>
    <definedName name="STOT03.010.0040" localSheetId="1">#REF!</definedName>
    <definedName name="STOT03.010.0040" localSheetId="0">#REF!</definedName>
    <definedName name="STOT03.010.0040">#REF!</definedName>
    <definedName name="STOT03.010.0040_1" localSheetId="1">#REF!</definedName>
    <definedName name="STOT03.010.0040_1" localSheetId="0">#REF!</definedName>
    <definedName name="STOT03.010.0040_1">#REF!</definedName>
    <definedName name="STOT03.010.0050" localSheetId="1">#REF!</definedName>
    <definedName name="STOT03.010.0050" localSheetId="0">#REF!</definedName>
    <definedName name="STOT03.010.0050">#REF!</definedName>
    <definedName name="STOT03.010.0050_1" localSheetId="1">#REF!</definedName>
    <definedName name="STOT03.010.0050_1" localSheetId="0">#REF!</definedName>
    <definedName name="STOT03.010.0050_1">#REF!</definedName>
    <definedName name="STOT03.010.0100" localSheetId="1">#REF!</definedName>
    <definedName name="STOT03.010.0100" localSheetId="0">#REF!</definedName>
    <definedName name="STOT03.010.0100">#REF!</definedName>
    <definedName name="STOT03.010.0100_1" localSheetId="1">#REF!</definedName>
    <definedName name="STOT03.010.0100_1" localSheetId="0">#REF!</definedName>
    <definedName name="STOT03.010.0100_1">#REF!</definedName>
    <definedName name="STOT03.010.0140" localSheetId="1">#REF!</definedName>
    <definedName name="STOT03.010.0140" localSheetId="0">#REF!</definedName>
    <definedName name="STOT03.010.0140">#REF!</definedName>
    <definedName name="STOT03.010.0140_1" localSheetId="1">#REF!</definedName>
    <definedName name="STOT03.010.0140_1" localSheetId="0">#REF!</definedName>
    <definedName name="STOT03.010.0140_1">#REF!</definedName>
    <definedName name="STOT03.010.0160" localSheetId="1">#REF!</definedName>
    <definedName name="STOT03.010.0160" localSheetId="0">#REF!</definedName>
    <definedName name="STOT03.010.0160">#REF!</definedName>
    <definedName name="STOT03.010.0160_1" localSheetId="1">#REF!</definedName>
    <definedName name="STOT03.010.0160_1" localSheetId="0">#REF!</definedName>
    <definedName name="STOT03.010.0160_1">#REF!</definedName>
    <definedName name="STOT03.010.0170" localSheetId="1">#REF!</definedName>
    <definedName name="STOT03.010.0170" localSheetId="0">#REF!</definedName>
    <definedName name="STOT03.010.0170">#REF!</definedName>
    <definedName name="STOT03.010.0170_1" localSheetId="1">#REF!</definedName>
    <definedName name="STOT03.010.0170_1" localSheetId="0">#REF!</definedName>
    <definedName name="STOT03.010.0170_1">#REF!</definedName>
    <definedName name="STOT03.010.0180" localSheetId="1">#REF!</definedName>
    <definedName name="STOT03.010.0180" localSheetId="0">#REF!</definedName>
    <definedName name="STOT03.010.0180">#REF!</definedName>
    <definedName name="STOT03.010.0180_1" localSheetId="1">#REF!</definedName>
    <definedName name="STOT03.010.0180_1" localSheetId="0">#REF!</definedName>
    <definedName name="STOT03.010.0180_1">#REF!</definedName>
    <definedName name="STOT03.010.0190" localSheetId="1">#REF!</definedName>
    <definedName name="STOT03.010.0190" localSheetId="0">#REF!</definedName>
    <definedName name="STOT03.010.0190">#REF!</definedName>
    <definedName name="STOT03.010.0190_1" localSheetId="1">#REF!</definedName>
    <definedName name="STOT03.010.0190_1" localSheetId="0">#REF!</definedName>
    <definedName name="STOT03.010.0190_1">#REF!</definedName>
    <definedName name="STOT03.010.0200" localSheetId="1">#REF!</definedName>
    <definedName name="STOT03.010.0200" localSheetId="0">#REF!</definedName>
    <definedName name="STOT03.010.0200">#REF!</definedName>
    <definedName name="STOT03.010.0200_1" localSheetId="1">#REF!</definedName>
    <definedName name="STOT03.010.0200_1" localSheetId="0">#REF!</definedName>
    <definedName name="STOT03.010.0200_1">#REF!</definedName>
    <definedName name="STOT04.010.0010" localSheetId="1">#REF!</definedName>
    <definedName name="STOT04.010.0010" localSheetId="0">#REF!</definedName>
    <definedName name="STOT04.010.0010">#REF!</definedName>
    <definedName name="STOT04.010.0010_1" localSheetId="1">#REF!</definedName>
    <definedName name="STOT04.010.0010_1" localSheetId="0">#REF!</definedName>
    <definedName name="STOT04.010.0010_1">#REF!</definedName>
    <definedName name="STOT04.010.0040" localSheetId="1">#REF!</definedName>
    <definedName name="STOT04.010.0040" localSheetId="0">#REF!</definedName>
    <definedName name="STOT04.010.0040">#REF!</definedName>
    <definedName name="STOT04.010.0040_1" localSheetId="1">#REF!</definedName>
    <definedName name="STOT04.010.0040_1" localSheetId="0">#REF!</definedName>
    <definedName name="STOT04.010.0040_1">#REF!</definedName>
    <definedName name="STOT04.010.0070" localSheetId="1">#REF!</definedName>
    <definedName name="STOT04.010.0070" localSheetId="0">#REF!</definedName>
    <definedName name="STOT04.010.0070">#REF!</definedName>
    <definedName name="STOT04.010.0070_1" localSheetId="1">#REF!</definedName>
    <definedName name="STOT04.010.0070_1" localSheetId="0">#REF!</definedName>
    <definedName name="STOT04.010.0070_1">#REF!</definedName>
    <definedName name="STOT04.010.0150" localSheetId="1">#REF!</definedName>
    <definedName name="STOT04.010.0150" localSheetId="0">#REF!</definedName>
    <definedName name="STOT04.010.0150">#REF!</definedName>
    <definedName name="STOT04.010.0150_1" localSheetId="1">#REF!</definedName>
    <definedName name="STOT04.010.0150_1" localSheetId="0">#REF!</definedName>
    <definedName name="STOT04.010.0150_1">#REF!</definedName>
    <definedName name="STOT04.010.0190" localSheetId="1">#REF!</definedName>
    <definedName name="STOT04.010.0190" localSheetId="0">#REF!</definedName>
    <definedName name="STOT04.010.0190">#REF!</definedName>
    <definedName name="STOT04.010.0190_1" localSheetId="1">#REF!</definedName>
    <definedName name="STOT04.010.0190_1" localSheetId="0">#REF!</definedName>
    <definedName name="STOT04.010.0190_1">#REF!</definedName>
    <definedName name="STOT04.010.0200" localSheetId="1">#REF!</definedName>
    <definedName name="STOT04.010.0200" localSheetId="0">#REF!</definedName>
    <definedName name="STOT04.010.0200">#REF!</definedName>
    <definedName name="STOT04.010.0200_1" localSheetId="1">#REF!</definedName>
    <definedName name="STOT04.010.0200_1" localSheetId="0">#REF!</definedName>
    <definedName name="STOT04.010.0200_1">#REF!</definedName>
    <definedName name="STOT04.010.0290" localSheetId="1">#REF!</definedName>
    <definedName name="STOT04.010.0290" localSheetId="0">#REF!</definedName>
    <definedName name="STOT04.010.0290">#REF!</definedName>
    <definedName name="STOT04.010.0290_1" localSheetId="1">#REF!</definedName>
    <definedName name="STOT04.010.0290_1" localSheetId="0">#REF!</definedName>
    <definedName name="STOT04.010.0290_1">#REF!</definedName>
    <definedName name="STOT04.010.0320" localSheetId="1">#REF!</definedName>
    <definedName name="STOT04.010.0320" localSheetId="0">#REF!</definedName>
    <definedName name="STOT04.010.0320">#REF!</definedName>
    <definedName name="STOT04.010.0320_1" localSheetId="1">#REF!</definedName>
    <definedName name="STOT04.010.0320_1" localSheetId="0">#REF!</definedName>
    <definedName name="STOT04.010.0320_1">#REF!</definedName>
    <definedName name="stot04.010.0330" localSheetId="1">#REF!</definedName>
    <definedName name="stot04.010.0330" localSheetId="0">#REF!</definedName>
    <definedName name="stot04.010.0330">#REF!</definedName>
    <definedName name="STOT04.010.0330_1" localSheetId="1">#REF!</definedName>
    <definedName name="STOT04.010.0330_1" localSheetId="0">#REF!</definedName>
    <definedName name="STOT04.010.0330_1">#REF!</definedName>
    <definedName name="STOT04.010.0371" localSheetId="1">#REF!</definedName>
    <definedName name="STOT04.010.0371" localSheetId="0">#REF!</definedName>
    <definedName name="STOT04.010.0371">#REF!</definedName>
    <definedName name="STOT04.010.0371_1" localSheetId="1">#REF!</definedName>
    <definedName name="STOT04.010.0371_1" localSheetId="0">#REF!</definedName>
    <definedName name="STOT04.010.0371_1">#REF!</definedName>
    <definedName name="STOT04.010.0375" localSheetId="1">#REF!</definedName>
    <definedName name="STOT04.010.0375" localSheetId="0">#REF!</definedName>
    <definedName name="STOT04.010.0375">#REF!</definedName>
    <definedName name="STOT04.010.0375_1" localSheetId="1">#REF!</definedName>
    <definedName name="STOT04.010.0375_1" localSheetId="0">#REF!</definedName>
    <definedName name="STOT04.010.0375_1">#REF!</definedName>
    <definedName name="STOT04.010.0395" localSheetId="1">#REF!</definedName>
    <definedName name="STOT04.010.0395" localSheetId="0">#REF!</definedName>
    <definedName name="STOT04.010.0395">#REF!</definedName>
    <definedName name="STOT04.010.0395_1" localSheetId="1">#REF!</definedName>
    <definedName name="STOT04.010.0395_1" localSheetId="0">#REF!</definedName>
    <definedName name="STOT04.010.0395_1">#REF!</definedName>
    <definedName name="STOT04.010.0420" localSheetId="1">#REF!</definedName>
    <definedName name="STOT04.010.0420" localSheetId="0">#REF!</definedName>
    <definedName name="STOT04.010.0420">#REF!</definedName>
    <definedName name="STOT04.010.0420_1" localSheetId="1">#REF!</definedName>
    <definedName name="STOT04.010.0420_1" localSheetId="0">#REF!</definedName>
    <definedName name="STOT04.010.0420_1">#REF!</definedName>
    <definedName name="STOT04.010.0430" localSheetId="1">#REF!</definedName>
    <definedName name="STOT04.010.0430" localSheetId="0">#REF!</definedName>
    <definedName name="STOT04.010.0430">#REF!</definedName>
    <definedName name="STOT04.010.0430_1" localSheetId="1">#REF!</definedName>
    <definedName name="STOT04.010.0430_1" localSheetId="0">#REF!</definedName>
    <definedName name="STOT04.010.0430_1">#REF!</definedName>
    <definedName name="STOT05.010.0020" localSheetId="1">#REF!</definedName>
    <definedName name="STOT05.010.0020" localSheetId="0">#REF!</definedName>
    <definedName name="STOT05.010.0020">#REF!</definedName>
    <definedName name="STOT05.010.0020_1" localSheetId="1">#REF!</definedName>
    <definedName name="STOT05.010.0020_1" localSheetId="0">#REF!</definedName>
    <definedName name="STOT05.010.0020_1">#REF!</definedName>
    <definedName name="STOT05.110.0005" localSheetId="1">#REF!</definedName>
    <definedName name="STOT05.110.0005" localSheetId="0">#REF!</definedName>
    <definedName name="STOT05.110.0005">#REF!</definedName>
    <definedName name="STOT05.110.0005_1" localSheetId="1">#REF!</definedName>
    <definedName name="STOT05.110.0005_1" localSheetId="0">#REF!</definedName>
    <definedName name="STOT05.110.0005_1">#REF!</definedName>
    <definedName name="STOT05.110.0420" localSheetId="1">#REF!</definedName>
    <definedName name="STOT05.110.0420" localSheetId="0">#REF!</definedName>
    <definedName name="STOT05.110.0420">#REF!</definedName>
    <definedName name="STOT05.110.0420_1" localSheetId="1">#REF!</definedName>
    <definedName name="STOT05.110.0420_1" localSheetId="0">#REF!</definedName>
    <definedName name="STOT05.110.0420_1">#REF!</definedName>
    <definedName name="STOT05.110.1300" localSheetId="1">#REF!</definedName>
    <definedName name="STOT05.110.1300" localSheetId="0">#REF!</definedName>
    <definedName name="STOT05.110.1300">#REF!</definedName>
    <definedName name="STOT05.110.1300_1" localSheetId="1">#REF!</definedName>
    <definedName name="STOT05.110.1300_1" localSheetId="0">#REF!</definedName>
    <definedName name="STOT05.110.1300_1">#REF!</definedName>
    <definedName name="STOT05.110.1565" localSheetId="1">#REF!</definedName>
    <definedName name="STOT05.110.1565" localSheetId="0">#REF!</definedName>
    <definedName name="STOT05.110.1565">#REF!</definedName>
    <definedName name="STOT05.110.1565_1" localSheetId="1">#REF!</definedName>
    <definedName name="STOT05.110.1565_1" localSheetId="0">#REF!</definedName>
    <definedName name="STOT05.110.1565_1">#REF!</definedName>
    <definedName name="STOT05.110.1590" localSheetId="1">#REF!</definedName>
    <definedName name="STOT05.110.1590" localSheetId="0">#REF!</definedName>
    <definedName name="STOT05.110.1590">#REF!</definedName>
    <definedName name="STOT05.110.1590_1" localSheetId="1">#REF!</definedName>
    <definedName name="STOT05.110.1590_1" localSheetId="0">#REF!</definedName>
    <definedName name="STOT05.110.1590_1">#REF!</definedName>
    <definedName name="STOT05.110.1620" localSheetId="1">#REF!</definedName>
    <definedName name="STOT05.110.1620" localSheetId="0">#REF!</definedName>
    <definedName name="STOT05.110.1620">#REF!</definedName>
    <definedName name="STOT05.120.0060" localSheetId="1">#REF!</definedName>
    <definedName name="STOT05.120.0060" localSheetId="0">#REF!</definedName>
    <definedName name="STOT05.120.0060">#REF!</definedName>
    <definedName name="STOT05.120.0060_1" localSheetId="1">#REF!</definedName>
    <definedName name="STOT05.120.0060_1" localSheetId="0">#REF!</definedName>
    <definedName name="STOT05.120.0060_1">#REF!</definedName>
    <definedName name="STOT06.010.0010" localSheetId="1">#REF!</definedName>
    <definedName name="STOT06.010.0010" localSheetId="0">#REF!</definedName>
    <definedName name="STOT06.010.0010">#REF!</definedName>
    <definedName name="STOT06.010.0010_1" localSheetId="1">#REF!</definedName>
    <definedName name="STOT06.010.0010_1" localSheetId="0">#REF!</definedName>
    <definedName name="STOT06.010.0010_1">#REF!</definedName>
    <definedName name="STOT08.010.0010" localSheetId="1">#REF!</definedName>
    <definedName name="STOT08.010.0010" localSheetId="0">#REF!</definedName>
    <definedName name="STOT08.010.0010">#REF!</definedName>
    <definedName name="STOT08.010.0010_1" localSheetId="1">#REF!</definedName>
    <definedName name="STOT08.010.0010_1" localSheetId="0">#REF!</definedName>
    <definedName name="STOT08.010.0010_1">#REF!</definedName>
    <definedName name="STOT08.010.0040" localSheetId="1">#REF!</definedName>
    <definedName name="STOT08.010.0040" localSheetId="0">#REF!</definedName>
    <definedName name="STOT08.010.0040">#REF!</definedName>
    <definedName name="STOT08.010.0040_1" localSheetId="1">#REF!</definedName>
    <definedName name="STOT08.010.0040_1" localSheetId="0">#REF!</definedName>
    <definedName name="STOT08.010.0040_1">#REF!</definedName>
    <definedName name="STOT08.010.0060" localSheetId="1">#REF!</definedName>
    <definedName name="STOT08.010.0060" localSheetId="0">#REF!</definedName>
    <definedName name="STOT08.010.0060">#REF!</definedName>
    <definedName name="STOT08.010.0060_1" localSheetId="1">#REF!</definedName>
    <definedName name="STOT08.010.0060_1" localSheetId="0">#REF!</definedName>
    <definedName name="STOT08.010.0060_1">#REF!</definedName>
    <definedName name="STOT08.010.0120" localSheetId="1">#REF!</definedName>
    <definedName name="STOT08.010.0120" localSheetId="0">#REF!</definedName>
    <definedName name="STOT08.010.0120">#REF!</definedName>
    <definedName name="STOT08.010.0120_1" localSheetId="1">#REF!</definedName>
    <definedName name="STOT08.010.0120_1" localSheetId="0">#REF!</definedName>
    <definedName name="STOT08.010.0120_1">#REF!</definedName>
    <definedName name="STOT08.010.0130" localSheetId="1">#REF!</definedName>
    <definedName name="STOT08.010.0130" localSheetId="0">#REF!</definedName>
    <definedName name="STOT08.010.0130">#REF!</definedName>
    <definedName name="STOT08.010.0130_1" localSheetId="1">#REF!</definedName>
    <definedName name="STOT08.010.0130_1" localSheetId="0">#REF!</definedName>
    <definedName name="STOT08.010.0130_1">#REF!</definedName>
    <definedName name="STOT08.010.0135" localSheetId="1">#REF!</definedName>
    <definedName name="STOT08.010.0135" localSheetId="0">#REF!</definedName>
    <definedName name="STOT08.010.0135">#REF!</definedName>
    <definedName name="STOT08.010.0135_1" localSheetId="1">#REF!</definedName>
    <definedName name="STOT08.010.0135_1" localSheetId="0">#REF!</definedName>
    <definedName name="STOT08.010.0135_1">#REF!</definedName>
    <definedName name="STOT08.010.0190" localSheetId="1">#REF!</definedName>
    <definedName name="STOT08.010.0190" localSheetId="0">#REF!</definedName>
    <definedName name="STOT08.010.0190">#REF!</definedName>
    <definedName name="STOT08.010.0190_1" localSheetId="1">#REF!</definedName>
    <definedName name="STOT08.010.0190_1" localSheetId="0">#REF!</definedName>
    <definedName name="STOT08.010.0190_1">#REF!</definedName>
    <definedName name="STOT08.010.0270" localSheetId="1">#REF!</definedName>
    <definedName name="STOT08.010.0270" localSheetId="0">#REF!</definedName>
    <definedName name="STOT08.010.0270">#REF!</definedName>
    <definedName name="STOT08.010.0270_1" localSheetId="1">#REF!</definedName>
    <definedName name="STOT08.010.0270_1" localSheetId="0">#REF!</definedName>
    <definedName name="STOT08.010.0270_1">#REF!</definedName>
    <definedName name="STOT080.010.0350" localSheetId="1">#REF!</definedName>
    <definedName name="STOT080.010.0350" localSheetId="0">#REF!</definedName>
    <definedName name="STOT080.010.0350">#REF!</definedName>
    <definedName name="STOT080.010.0350_1" localSheetId="1">#REF!</definedName>
    <definedName name="STOT080.010.0350_1" localSheetId="0">#REF!</definedName>
    <definedName name="STOT080.010.0350_1">#REF!</definedName>
    <definedName name="STOT09.010.0060" localSheetId="1">#REF!</definedName>
    <definedName name="STOT09.010.0060" localSheetId="0">#REF!</definedName>
    <definedName name="STOT09.010.0060">#REF!</definedName>
    <definedName name="STOT09.010.0060_1" localSheetId="1">#REF!</definedName>
    <definedName name="STOT09.010.0060_1" localSheetId="0">#REF!</definedName>
    <definedName name="STOT09.010.0060_1">#REF!</definedName>
    <definedName name="STOT09.010.0070" localSheetId="1">#REF!</definedName>
    <definedName name="STOT09.010.0070" localSheetId="0">#REF!</definedName>
    <definedName name="STOT09.010.0070">#REF!</definedName>
    <definedName name="STOT09.010.0070_1" localSheetId="1">#REF!</definedName>
    <definedName name="STOT09.010.0070_1" localSheetId="0">#REF!</definedName>
    <definedName name="STOT09.010.0070_1">#REF!</definedName>
    <definedName name="STOT09.010.0240" localSheetId="1">#REF!</definedName>
    <definedName name="STOT09.010.0240" localSheetId="0">#REF!</definedName>
    <definedName name="STOT09.010.0240">#REF!</definedName>
    <definedName name="STOT09.010.0240_1" localSheetId="1">#REF!</definedName>
    <definedName name="STOT09.010.0240_1" localSheetId="0">#REF!</definedName>
    <definedName name="STOT09.010.0240_1">#REF!</definedName>
    <definedName name="STOT09.010.0380" localSheetId="1">#REF!</definedName>
    <definedName name="STOT09.010.0380" localSheetId="0">#REF!</definedName>
    <definedName name="STOT09.010.0380">#REF!</definedName>
    <definedName name="STOT09.010.0380_1" localSheetId="1">#REF!</definedName>
    <definedName name="STOT09.010.0380_1" localSheetId="0">#REF!</definedName>
    <definedName name="STOT09.010.0380_1">#REF!</definedName>
    <definedName name="STOT09.010.0430" localSheetId="1">#REF!</definedName>
    <definedName name="STOT09.010.0430" localSheetId="0">#REF!</definedName>
    <definedName name="STOT09.010.0430">#REF!</definedName>
    <definedName name="STOT09.010.0430_1" localSheetId="1">#REF!</definedName>
    <definedName name="STOT09.010.0430_1" localSheetId="0">#REF!</definedName>
    <definedName name="STOT09.010.0430_1">#REF!</definedName>
    <definedName name="STOT09.010.0470" localSheetId="1">#REF!</definedName>
    <definedName name="STOT09.010.0470" localSheetId="0">#REF!</definedName>
    <definedName name="STOT09.010.0470">#REF!</definedName>
    <definedName name="STOT09.010.0470_1" localSheetId="1">#REF!</definedName>
    <definedName name="STOT09.010.0470_1" localSheetId="0">#REF!</definedName>
    <definedName name="STOT09.010.0470_1">#REF!</definedName>
    <definedName name="STOT09.010.0700" localSheetId="1">#REF!</definedName>
    <definedName name="STOT09.010.0700" localSheetId="0">#REF!</definedName>
    <definedName name="STOT09.010.0700">#REF!</definedName>
    <definedName name="STOT09.010.0700_1" localSheetId="1">#REF!</definedName>
    <definedName name="STOT09.010.0700_1" localSheetId="0">#REF!</definedName>
    <definedName name="STOT09.010.0700_1">#REF!</definedName>
    <definedName name="STOT10.010.0140" localSheetId="1">#REF!</definedName>
    <definedName name="STOT10.010.0140" localSheetId="0">#REF!</definedName>
    <definedName name="STOT10.010.0140">#REF!</definedName>
    <definedName name="STOT10.010.0140_1" localSheetId="1">#REF!</definedName>
    <definedName name="STOT10.010.0140_1" localSheetId="0">#REF!</definedName>
    <definedName name="STOT10.010.0140_1">#REF!</definedName>
    <definedName name="STOT10.010.0150" localSheetId="1">#REF!</definedName>
    <definedName name="STOT10.010.0150" localSheetId="0">#REF!</definedName>
    <definedName name="STOT10.010.0150">#REF!</definedName>
    <definedName name="STOT10.010.0150_1" localSheetId="1">#REF!</definedName>
    <definedName name="STOT10.010.0150_1" localSheetId="0">#REF!</definedName>
    <definedName name="STOT10.010.0150_1">#REF!</definedName>
    <definedName name="STOT10.010.0180" localSheetId="1">#REF!</definedName>
    <definedName name="STOT10.010.0180" localSheetId="0">#REF!</definedName>
    <definedName name="STOT10.010.0180">#REF!</definedName>
    <definedName name="STOT10.010.0180_1" localSheetId="1">#REF!</definedName>
    <definedName name="STOT10.010.0180_1" localSheetId="0">#REF!</definedName>
    <definedName name="STOT10.010.0180_1">#REF!</definedName>
    <definedName name="STOT10.010.0270" localSheetId="1">#REF!</definedName>
    <definedName name="STOT10.010.0270" localSheetId="0">#REF!</definedName>
    <definedName name="STOT10.010.0270">#REF!</definedName>
    <definedName name="STOT10.010.0270_1" localSheetId="1">#REF!</definedName>
    <definedName name="STOT10.010.0270_1" localSheetId="0">#REF!</definedName>
    <definedName name="STOT10.010.0270_1">#REF!</definedName>
    <definedName name="STOT10.010.0280" localSheetId="1">#REF!</definedName>
    <definedName name="STOT10.010.0280" localSheetId="0">#REF!</definedName>
    <definedName name="STOT10.010.0280">#REF!</definedName>
    <definedName name="STOT10.010.0280_1" localSheetId="1">#REF!</definedName>
    <definedName name="STOT10.010.0280_1" localSheetId="0">#REF!</definedName>
    <definedName name="STOT10.010.0280_1">#REF!</definedName>
    <definedName name="STOT10.010.0290" localSheetId="1">#REF!</definedName>
    <definedName name="STOT10.010.0290" localSheetId="0">#REF!</definedName>
    <definedName name="STOT10.010.0290">#REF!</definedName>
    <definedName name="STOT10.010.0290_1" localSheetId="1">#REF!</definedName>
    <definedName name="STOT10.010.0290_1" localSheetId="0">#REF!</definedName>
    <definedName name="STOT10.010.0290_1">#REF!</definedName>
    <definedName name="STOT10.010.0298" localSheetId="1">#REF!</definedName>
    <definedName name="STOT10.010.0298" localSheetId="0">#REF!</definedName>
    <definedName name="STOT10.010.0298">#REF!</definedName>
    <definedName name="STOT10.010.0298_1" localSheetId="1">#REF!</definedName>
    <definedName name="STOT10.010.0298_1" localSheetId="0">#REF!</definedName>
    <definedName name="STOT10.010.0298_1">#REF!</definedName>
    <definedName name="STOT10.010.0307" localSheetId="1">#REF!</definedName>
    <definedName name="STOT10.010.0307" localSheetId="0">#REF!</definedName>
    <definedName name="STOT10.010.0307">#REF!</definedName>
    <definedName name="STOT10.010.0307_1" localSheetId="1">#REF!</definedName>
    <definedName name="STOT10.010.0307_1" localSheetId="0">#REF!</definedName>
    <definedName name="STOT10.010.0307_1">#REF!</definedName>
    <definedName name="STOT10.010.0308" localSheetId="1">#REF!</definedName>
    <definedName name="STOT10.010.0308" localSheetId="0">#REF!</definedName>
    <definedName name="STOT10.010.0308">#REF!</definedName>
    <definedName name="STOT10.010.0308_1" localSheetId="1">#REF!</definedName>
    <definedName name="STOT10.010.0308_1" localSheetId="0">#REF!</definedName>
    <definedName name="STOT10.010.0308_1">#REF!</definedName>
    <definedName name="STOT10.010.0310" localSheetId="1">#REF!</definedName>
    <definedName name="STOT10.010.0310" localSheetId="0">#REF!</definedName>
    <definedName name="STOT10.010.0310">#REF!</definedName>
    <definedName name="STOT10.010.0310_1" localSheetId="1">#REF!</definedName>
    <definedName name="STOT10.010.0310_1" localSheetId="0">#REF!</definedName>
    <definedName name="STOT10.010.0310_1">#REF!</definedName>
    <definedName name="STOT10.010.0330" localSheetId="1">#REF!</definedName>
    <definedName name="STOT10.010.0330" localSheetId="0">#REF!</definedName>
    <definedName name="STOT10.010.0330">#REF!</definedName>
    <definedName name="STOT10.010.0330_1" localSheetId="1">#REF!</definedName>
    <definedName name="STOT10.010.0330_1" localSheetId="0">#REF!</definedName>
    <definedName name="STOT10.010.0330_1">#REF!</definedName>
    <definedName name="STOT10.010.0333" localSheetId="1">#REF!</definedName>
    <definedName name="STOT10.010.0333" localSheetId="0">#REF!</definedName>
    <definedName name="STOT10.010.0333">#REF!</definedName>
    <definedName name="STOT10.010.0333_1" localSheetId="1">#REF!</definedName>
    <definedName name="STOT10.010.0333_1" localSheetId="0">#REF!</definedName>
    <definedName name="STOT10.010.0333_1">#REF!</definedName>
    <definedName name="STOT10.010.0350" localSheetId="1">#REF!</definedName>
    <definedName name="STOT10.010.0350" localSheetId="0">#REF!</definedName>
    <definedName name="STOT10.010.0350">#REF!</definedName>
    <definedName name="STOT10.010.0350_1" localSheetId="1">#REF!</definedName>
    <definedName name="STOT10.010.0350_1" localSheetId="0">#REF!</definedName>
    <definedName name="STOT10.010.0350_1">#REF!</definedName>
    <definedName name="STOT10.010.0380" localSheetId="1">#REF!</definedName>
    <definedName name="STOT10.010.0380" localSheetId="0">#REF!</definedName>
    <definedName name="STOT10.010.0380">#REF!</definedName>
    <definedName name="STOT10.010.0380_1" localSheetId="1">#REF!</definedName>
    <definedName name="STOT10.010.0380_1" localSheetId="0">#REF!</definedName>
    <definedName name="STOT10.010.0380_1">#REF!</definedName>
    <definedName name="STOT10.010.0400" localSheetId="1">#REF!</definedName>
    <definedName name="STOT10.010.0400" localSheetId="0">#REF!</definedName>
    <definedName name="STOT10.010.0400">#REF!</definedName>
    <definedName name="STOT10.010.0400_1" localSheetId="1">#REF!</definedName>
    <definedName name="STOT10.010.0400_1" localSheetId="0">#REF!</definedName>
    <definedName name="STOT10.010.0400_1">#REF!</definedName>
    <definedName name="STOT10.010.0431" localSheetId="1">#REF!</definedName>
    <definedName name="STOT10.010.0431" localSheetId="0">#REF!</definedName>
    <definedName name="STOT10.010.0431">#REF!</definedName>
    <definedName name="STOT10.010.0431_1" localSheetId="1">#REF!</definedName>
    <definedName name="STOT10.010.0431_1" localSheetId="0">#REF!</definedName>
    <definedName name="STOT10.010.0431_1">#REF!</definedName>
    <definedName name="STOT10.010.1100" localSheetId="1">#REF!</definedName>
    <definedName name="STOT10.010.1100" localSheetId="0">#REF!</definedName>
    <definedName name="STOT10.010.1100">#REF!</definedName>
    <definedName name="STOT10.010.1100_1" localSheetId="1">#REF!</definedName>
    <definedName name="STOT10.010.1100_1" localSheetId="0">#REF!</definedName>
    <definedName name="STOT10.010.1100_1">#REF!</definedName>
    <definedName name="STOT10.010.1110" localSheetId="1">#REF!</definedName>
    <definedName name="STOT10.010.1110" localSheetId="0">#REF!</definedName>
    <definedName name="STOT10.010.1110">#REF!</definedName>
    <definedName name="STOT10.010.1110_1" localSheetId="1">#REF!</definedName>
    <definedName name="STOT10.010.1110_1" localSheetId="0">#REF!</definedName>
    <definedName name="STOT10.010.1110_1">#REF!</definedName>
    <definedName name="STOT12.010.0010" localSheetId="1">#REF!</definedName>
    <definedName name="STOT12.010.0010" localSheetId="0">#REF!</definedName>
    <definedName name="STOT12.010.0010">#REF!</definedName>
    <definedName name="STOT12.010.0010_1" localSheetId="1">#REF!</definedName>
    <definedName name="STOT12.010.0010_1" localSheetId="0">#REF!</definedName>
    <definedName name="STOT12.010.0010_1">#REF!</definedName>
    <definedName name="STOT12.010.0050" localSheetId="1">#REF!</definedName>
    <definedName name="STOT12.010.0050" localSheetId="0">#REF!</definedName>
    <definedName name="STOT12.010.0050">#REF!</definedName>
    <definedName name="STOT12.010.0050_1" localSheetId="1">#REF!</definedName>
    <definedName name="STOT12.010.0050_1" localSheetId="0">#REF!</definedName>
    <definedName name="STOT12.010.0050_1">#REF!</definedName>
    <definedName name="STOT12.010.0060" localSheetId="1">#REF!</definedName>
    <definedName name="STOT12.010.0060" localSheetId="0">#REF!</definedName>
    <definedName name="STOT12.010.0060">#REF!</definedName>
    <definedName name="STOT12.010.0060_1" localSheetId="1">#REF!</definedName>
    <definedName name="STOT12.010.0060_1" localSheetId="0">#REF!</definedName>
    <definedName name="STOT12.010.0060_1">#REF!</definedName>
    <definedName name="STOT12.010.0210" localSheetId="1">#REF!</definedName>
    <definedName name="STOT12.010.0210" localSheetId="0">#REF!</definedName>
    <definedName name="STOT12.010.0210">#REF!</definedName>
    <definedName name="STOT12.010.0210_1" localSheetId="1">#REF!</definedName>
    <definedName name="STOT12.010.0210_1" localSheetId="0">#REF!</definedName>
    <definedName name="STOT12.010.0210_1">#REF!</definedName>
    <definedName name="STOT12.010.0300" localSheetId="1">#REF!</definedName>
    <definedName name="STOT12.010.0300" localSheetId="0">#REF!</definedName>
    <definedName name="STOT12.010.0300">#REF!</definedName>
    <definedName name="STOT12.010.0300_1" localSheetId="1">#REF!</definedName>
    <definedName name="STOT12.010.0300_1" localSheetId="0">#REF!</definedName>
    <definedName name="STOT12.010.0300_1">#REF!</definedName>
    <definedName name="STOT12.010.0340" localSheetId="1">#REF!</definedName>
    <definedName name="STOT12.010.0340" localSheetId="0">#REF!</definedName>
    <definedName name="STOT12.010.0340">#REF!</definedName>
    <definedName name="STOT12.010.0340_1" localSheetId="1">#REF!</definedName>
    <definedName name="STOT12.010.0340_1" localSheetId="0">#REF!</definedName>
    <definedName name="STOT12.010.0340_1">#REF!</definedName>
    <definedName name="STOT12.010.0360" localSheetId="1">#REF!</definedName>
    <definedName name="STOT12.010.0360" localSheetId="0">#REF!</definedName>
    <definedName name="STOT12.010.0360">#REF!</definedName>
    <definedName name="STOT12.010.0360_1" localSheetId="1">#REF!</definedName>
    <definedName name="STOT12.010.0360_1" localSheetId="0">#REF!</definedName>
    <definedName name="STOT12.010.0360_1">#REF!</definedName>
    <definedName name="STOT12.010.0550" localSheetId="1">#REF!</definedName>
    <definedName name="STOT12.010.0550" localSheetId="0">#REF!</definedName>
    <definedName name="STOT12.010.0550">#REF!</definedName>
    <definedName name="STOT12.010.0550_1" localSheetId="1">#REF!</definedName>
    <definedName name="STOT12.010.0550_1" localSheetId="0">#REF!</definedName>
    <definedName name="STOT12.010.0550_1">#REF!</definedName>
    <definedName name="STOT13.010.0030" localSheetId="1">#REF!</definedName>
    <definedName name="STOT13.010.0030" localSheetId="0">#REF!</definedName>
    <definedName name="STOT13.010.0030">#REF!</definedName>
    <definedName name="STOT13.010.0030_1" localSheetId="1">#REF!</definedName>
    <definedName name="STOT13.010.0030_1" localSheetId="0">#REF!</definedName>
    <definedName name="STOT13.010.0030_1">#REF!</definedName>
    <definedName name="STOT13.010.0040" localSheetId="1">#REF!</definedName>
    <definedName name="STOT13.010.0040" localSheetId="0">#REF!</definedName>
    <definedName name="STOT13.010.0040">#REF!</definedName>
    <definedName name="STOT13.010.0040_1" localSheetId="1">#REF!</definedName>
    <definedName name="STOT13.010.0040_1" localSheetId="0">#REF!</definedName>
    <definedName name="STOT13.010.0040_1">#REF!</definedName>
    <definedName name="STOT13.010.0090" localSheetId="1">#REF!</definedName>
    <definedName name="STOT13.010.0090" localSheetId="0">#REF!</definedName>
    <definedName name="STOT13.010.0090">#REF!</definedName>
    <definedName name="STOT13.010.0090_1" localSheetId="1">#REF!</definedName>
    <definedName name="STOT13.010.0090_1" localSheetId="0">#REF!</definedName>
    <definedName name="STOT13.010.0090_1">#REF!</definedName>
    <definedName name="STOT13.010.0100" localSheetId="1">#REF!</definedName>
    <definedName name="STOT13.010.0100" localSheetId="0">#REF!</definedName>
    <definedName name="STOT13.010.0100">#REF!</definedName>
    <definedName name="STOT13.010.0100_1" localSheetId="1">#REF!</definedName>
    <definedName name="STOT13.010.0100_1" localSheetId="0">#REF!</definedName>
    <definedName name="STOT13.010.0100_1">#REF!</definedName>
    <definedName name="STOT13.010.0110" localSheetId="1">#REF!</definedName>
    <definedName name="STOT13.010.0110" localSheetId="0">#REF!</definedName>
    <definedName name="STOT13.010.0110">#REF!</definedName>
    <definedName name="STOT13.010.0110_1" localSheetId="1">#REF!</definedName>
    <definedName name="STOT13.010.0110_1" localSheetId="0">#REF!</definedName>
    <definedName name="STOT13.010.0110_1">#REF!</definedName>
    <definedName name="STOT13.010.0350" localSheetId="1">#REF!</definedName>
    <definedName name="STOT13.010.0350" localSheetId="0">#REF!</definedName>
    <definedName name="STOT13.010.0350">#REF!</definedName>
    <definedName name="STOT13.010.0350_1" localSheetId="1">#REF!</definedName>
    <definedName name="STOT13.010.0350_1" localSheetId="0">#REF!</definedName>
    <definedName name="STOT13.010.0350_1">#REF!</definedName>
    <definedName name="STOT13.010.0360" localSheetId="1">#REF!</definedName>
    <definedName name="STOT13.010.0360" localSheetId="0">#REF!</definedName>
    <definedName name="STOT13.010.0360">#REF!</definedName>
    <definedName name="STOT13.010.0360_1" localSheetId="1">#REF!</definedName>
    <definedName name="STOT13.010.0360_1" localSheetId="0">#REF!</definedName>
    <definedName name="STOT13.010.0360_1">#REF!</definedName>
    <definedName name="STOT13.010.0380" localSheetId="1">#REF!</definedName>
    <definedName name="STOT13.010.0380" localSheetId="0">#REF!</definedName>
    <definedName name="STOT13.010.0380">#REF!</definedName>
    <definedName name="STOT13.010.0380_1" localSheetId="1">#REF!</definedName>
    <definedName name="STOT13.010.0380_1" localSheetId="0">#REF!</definedName>
    <definedName name="STOT13.010.0380_1">#REF!</definedName>
    <definedName name="STOT13.010.0410" localSheetId="1">#REF!</definedName>
    <definedName name="STOT13.010.0410" localSheetId="0">#REF!</definedName>
    <definedName name="STOT13.010.0410">#REF!</definedName>
    <definedName name="STOT13.010.0410_1" localSheetId="1">#REF!</definedName>
    <definedName name="STOT13.010.0410_1" localSheetId="0">#REF!</definedName>
    <definedName name="STOT13.010.0410_1">#REF!</definedName>
    <definedName name="STOT13.010.0860" localSheetId="1">#REF!</definedName>
    <definedName name="STOT13.010.0860" localSheetId="0">#REF!</definedName>
    <definedName name="STOT13.010.0860">#REF!</definedName>
    <definedName name="STOT13.010.0860_1" localSheetId="1">#REF!</definedName>
    <definedName name="STOT13.010.0860_1" localSheetId="0">#REF!</definedName>
    <definedName name="STOT13.010.0860_1">#REF!</definedName>
    <definedName name="STOT13.010.0880" localSheetId="1">#REF!</definedName>
    <definedName name="STOT13.010.0880" localSheetId="0">#REF!</definedName>
    <definedName name="STOT13.010.0880">#REF!</definedName>
    <definedName name="STOT13.010.0880_1" localSheetId="1">#REF!</definedName>
    <definedName name="STOT13.010.0880_1" localSheetId="0">#REF!</definedName>
    <definedName name="STOT13.010.0880_1">#REF!</definedName>
    <definedName name="STOT13.010.1200" localSheetId="1">#REF!</definedName>
    <definedName name="STOT13.010.1200" localSheetId="0">#REF!</definedName>
    <definedName name="STOT13.010.1200">#REF!</definedName>
    <definedName name="STOT13.010.1200_1" localSheetId="1">#REF!</definedName>
    <definedName name="STOT13.010.1200_1" localSheetId="0">#REF!</definedName>
    <definedName name="STOT13.010.1200_1">#REF!</definedName>
    <definedName name="STOT15.010.0010" localSheetId="1">#REF!</definedName>
    <definedName name="STOT15.010.0010" localSheetId="0">#REF!</definedName>
    <definedName name="STOT15.010.0010">#REF!</definedName>
    <definedName name="STOT15.010.0010_1" localSheetId="1">#REF!</definedName>
    <definedName name="STOT15.010.0010_1" localSheetId="0">#REF!</definedName>
    <definedName name="STOT15.010.0010_1">#REF!</definedName>
    <definedName name="STOT15.010.0040" localSheetId="1">#REF!</definedName>
    <definedName name="STOT15.010.0040" localSheetId="0">#REF!</definedName>
    <definedName name="STOT15.010.0040">#REF!</definedName>
    <definedName name="STOT15.010.0040_1" localSheetId="1">#REF!</definedName>
    <definedName name="STOT15.010.0040_1" localSheetId="0">#REF!</definedName>
    <definedName name="STOT15.010.0040_1">#REF!</definedName>
    <definedName name="STOT15.010.0055" localSheetId="1">#REF!</definedName>
    <definedName name="STOT15.010.0055" localSheetId="0">#REF!</definedName>
    <definedName name="STOT15.010.0055">#REF!</definedName>
    <definedName name="STOT15.010.0055_1" localSheetId="1">#REF!</definedName>
    <definedName name="STOT15.010.0055_1" localSheetId="0">#REF!</definedName>
    <definedName name="STOT15.010.0055_1">#REF!</definedName>
    <definedName name="STOT15.010.0140" localSheetId="1">#REF!</definedName>
    <definedName name="STOT15.010.0140" localSheetId="0">#REF!</definedName>
    <definedName name="STOT15.010.0140">#REF!</definedName>
    <definedName name="STOT15.010.0140_1" localSheetId="1">#REF!</definedName>
    <definedName name="STOT15.010.0140_1" localSheetId="0">#REF!</definedName>
    <definedName name="STOT15.010.0140_1">#REF!</definedName>
    <definedName name="STOT15.010.0181" localSheetId="1">#REF!</definedName>
    <definedName name="STOT15.010.0181" localSheetId="0">#REF!</definedName>
    <definedName name="STOT15.010.0181">#REF!</definedName>
    <definedName name="STOT15.010.0181_1" localSheetId="1">#REF!</definedName>
    <definedName name="STOT15.010.0181_1" localSheetId="0">#REF!</definedName>
    <definedName name="STOT15.010.0181_1">#REF!</definedName>
    <definedName name="STOT15.010.0270" localSheetId="1">#REF!</definedName>
    <definedName name="STOT15.010.0270" localSheetId="0">#REF!</definedName>
    <definedName name="STOT15.010.0270">#REF!</definedName>
    <definedName name="STOT15.010.0270_1" localSheetId="1">#REF!</definedName>
    <definedName name="STOT15.010.0270_1" localSheetId="0">#REF!</definedName>
    <definedName name="STOT15.010.0270_1">#REF!</definedName>
    <definedName name="STOT15.010.0280" localSheetId="1">#REF!</definedName>
    <definedName name="STOT15.010.0280" localSheetId="0">#REF!</definedName>
    <definedName name="STOT15.010.0280">#REF!</definedName>
    <definedName name="STOT15.010.0280_1" localSheetId="1">#REF!</definedName>
    <definedName name="STOT15.010.0280_1" localSheetId="0">#REF!</definedName>
    <definedName name="STOT15.010.0280_1">#REF!</definedName>
    <definedName name="STOT15.010.0290" localSheetId="1">#REF!</definedName>
    <definedName name="STOT15.010.0290" localSheetId="0">#REF!</definedName>
    <definedName name="STOT15.010.0290">#REF!</definedName>
    <definedName name="STOT15.010.0290_1" localSheetId="1">#REF!</definedName>
    <definedName name="STOT15.010.0290_1" localSheetId="0">#REF!</definedName>
    <definedName name="STOT15.010.0290_1">#REF!</definedName>
    <definedName name="STOT16.010.0010" localSheetId="1">#REF!</definedName>
    <definedName name="STOT16.010.0010" localSheetId="0">#REF!</definedName>
    <definedName name="STOT16.010.0010">#REF!</definedName>
    <definedName name="STOT16.010.0010_1" localSheetId="1">#REF!</definedName>
    <definedName name="STOT16.010.0010_1" localSheetId="0">#REF!</definedName>
    <definedName name="STOT16.010.0010_1">#REF!</definedName>
    <definedName name="STOT16.010.0060" localSheetId="1">#REF!</definedName>
    <definedName name="STOT16.010.0060" localSheetId="0">#REF!</definedName>
    <definedName name="STOT16.010.0060">#REF!</definedName>
    <definedName name="STOT16.010.0060_1" localSheetId="1">#REF!</definedName>
    <definedName name="STOT16.010.0060_1" localSheetId="0">#REF!</definedName>
    <definedName name="STOT16.010.0060_1">#REF!</definedName>
    <definedName name="STOT16.010.0110" localSheetId="1">#REF!</definedName>
    <definedName name="STOT16.010.0110" localSheetId="0">#REF!</definedName>
    <definedName name="STOT16.010.0110">#REF!</definedName>
    <definedName name="STOT16.010.0110_1" localSheetId="1">#REF!</definedName>
    <definedName name="STOT16.010.0110_1" localSheetId="0">#REF!</definedName>
    <definedName name="STOT16.010.0110_1">#REF!</definedName>
    <definedName name="STOT16.010.0120" localSheetId="1">#REF!</definedName>
    <definedName name="STOT16.010.0120" localSheetId="0">#REF!</definedName>
    <definedName name="STOT16.010.0120">#REF!</definedName>
    <definedName name="STOT16.010.0120_1" localSheetId="1">#REF!</definedName>
    <definedName name="STOT16.010.0120_1" localSheetId="0">#REF!</definedName>
    <definedName name="STOT16.010.0120_1">#REF!</definedName>
    <definedName name="STOT16.010.0150" localSheetId="1">#REF!</definedName>
    <definedName name="STOT16.010.0150" localSheetId="0">#REF!</definedName>
    <definedName name="STOT16.010.0150">#REF!</definedName>
    <definedName name="STOT16.010.0150_1" localSheetId="1">#REF!</definedName>
    <definedName name="STOT16.010.0150_1" localSheetId="0">#REF!</definedName>
    <definedName name="STOT16.010.0150_1">#REF!</definedName>
    <definedName name="STOT16.010.0170" localSheetId="1">#REF!</definedName>
    <definedName name="STOT16.010.0170" localSheetId="0">#REF!</definedName>
    <definedName name="STOT16.010.0170">#REF!</definedName>
    <definedName name="STOT16.010.0170_1" localSheetId="1">#REF!</definedName>
    <definedName name="STOT16.010.0170_1" localSheetId="0">#REF!</definedName>
    <definedName name="STOT16.010.0170_1">#REF!</definedName>
    <definedName name="STOT17.010.0080" localSheetId="1">#REF!</definedName>
    <definedName name="STOT17.010.0080" localSheetId="0">#REF!</definedName>
    <definedName name="STOT17.010.0080">#REF!</definedName>
    <definedName name="STOT17.010.0080_1" localSheetId="1">#REF!</definedName>
    <definedName name="STOT17.010.0080_1" localSheetId="0">#REF!</definedName>
    <definedName name="STOT17.010.0080_1">#REF!</definedName>
    <definedName name="STOT17.010.0100" localSheetId="1">#REF!</definedName>
    <definedName name="STOT17.010.0100" localSheetId="0">#REF!</definedName>
    <definedName name="STOT17.010.0100">#REF!</definedName>
    <definedName name="STOT17.010.0100_1" localSheetId="1">#REF!</definedName>
    <definedName name="STOT17.010.0100_1" localSheetId="0">#REF!</definedName>
    <definedName name="STOT17.010.0100_1">#REF!</definedName>
    <definedName name="STOT17.010.0120" localSheetId="1">#REF!</definedName>
    <definedName name="STOT17.010.0120" localSheetId="0">#REF!</definedName>
    <definedName name="STOT17.010.0120">#REF!</definedName>
    <definedName name="STOT17.010.0120_1" localSheetId="1">#REF!</definedName>
    <definedName name="STOT17.010.0120_1" localSheetId="0">#REF!</definedName>
    <definedName name="STOT17.010.0120_1">#REF!</definedName>
    <definedName name="STOT17.010.0150" localSheetId="1">#REF!</definedName>
    <definedName name="STOT17.010.0150" localSheetId="0">#REF!</definedName>
    <definedName name="STOT17.010.0150">#REF!</definedName>
    <definedName name="STOT17.010.0150_1" localSheetId="1">#REF!</definedName>
    <definedName name="STOT17.010.0150_1" localSheetId="0">#REF!</definedName>
    <definedName name="STOT17.010.0150_1">#REF!</definedName>
    <definedName name="STOT17.010.0290" localSheetId="1">#REF!</definedName>
    <definedName name="STOT17.010.0290" localSheetId="0">#REF!</definedName>
    <definedName name="STOT17.010.0290">#REF!</definedName>
    <definedName name="STOT17.010.0290_1" localSheetId="1">#REF!</definedName>
    <definedName name="STOT17.010.0290_1" localSheetId="0">#REF!</definedName>
    <definedName name="STOT17.010.0290_1">#REF!</definedName>
    <definedName name="STOT17.010.0350" localSheetId="1">#REF!</definedName>
    <definedName name="STOT17.010.0350" localSheetId="0">#REF!</definedName>
    <definedName name="STOT17.010.0350">#REF!</definedName>
    <definedName name="STOT17.010.0350_1" localSheetId="1">#REF!</definedName>
    <definedName name="STOT17.010.0350_1" localSheetId="0">#REF!</definedName>
    <definedName name="STOT17.010.0350_1">#REF!</definedName>
    <definedName name="STOT17.010.0390" localSheetId="1">#REF!</definedName>
    <definedName name="STOT17.010.0390" localSheetId="0">#REF!</definedName>
    <definedName name="STOT17.010.0390">#REF!</definedName>
    <definedName name="STOT17.010.0390_1" localSheetId="1">#REF!</definedName>
    <definedName name="STOT17.010.0390_1" localSheetId="0">#REF!</definedName>
    <definedName name="STOT17.010.0390_1">#REF!</definedName>
    <definedName name="STOT17.010.0437" localSheetId="1">#REF!</definedName>
    <definedName name="STOT17.010.0437" localSheetId="0">#REF!</definedName>
    <definedName name="STOT17.010.0437">#REF!</definedName>
    <definedName name="STOT17.010.0437_1" localSheetId="1">#REF!</definedName>
    <definedName name="STOT17.010.0437_1" localSheetId="0">#REF!</definedName>
    <definedName name="STOT17.010.0437_1">#REF!</definedName>
    <definedName name="STOT17.010.0602" localSheetId="1">#REF!</definedName>
    <definedName name="STOT17.010.0602" localSheetId="0">#REF!</definedName>
    <definedName name="STOT17.010.0602">#REF!</definedName>
    <definedName name="STOT17.010.0602_1" localSheetId="1">#REF!</definedName>
    <definedName name="STOT17.010.0602_1" localSheetId="0">#REF!</definedName>
    <definedName name="STOT17.010.0602_1">#REF!</definedName>
    <definedName name="STOTCOMPOS01" localSheetId="1">#REF!</definedName>
    <definedName name="STOTCOMPOS01" localSheetId="0">#REF!</definedName>
    <definedName name="STOTCOMPOS01">#REF!</definedName>
    <definedName name="STOTCOMPOS01_1" localSheetId="1">#REF!</definedName>
    <definedName name="STOTCOMPOS01_1" localSheetId="0">#REF!</definedName>
    <definedName name="STOTCOMPOS01_1">#REF!</definedName>
    <definedName name="SubLeito" localSheetId="1">#REF!</definedName>
    <definedName name="SubLeito" localSheetId="0">#REF!</definedName>
    <definedName name="SubLeito">#REF!</definedName>
    <definedName name="subtrecho" localSheetId="1">#REF!</definedName>
    <definedName name="subtrecho" localSheetId="0">#REF!</definedName>
    <definedName name="subtrecho">#REF!</definedName>
    <definedName name="T.1" localSheetId="1">#REF!</definedName>
    <definedName name="T.1" localSheetId="0">#REF!</definedName>
    <definedName name="T.1">#REF!</definedName>
    <definedName name="T.10" localSheetId="1">#REF!</definedName>
    <definedName name="T.10" localSheetId="0">#REF!</definedName>
    <definedName name="T.10">#REF!</definedName>
    <definedName name="T.11" localSheetId="1">#REF!</definedName>
    <definedName name="T.11" localSheetId="0">#REF!</definedName>
    <definedName name="T.11">#REF!</definedName>
    <definedName name="T.12" localSheetId="1">#REF!</definedName>
    <definedName name="T.12" localSheetId="0">#REF!</definedName>
    <definedName name="T.12">#REF!</definedName>
    <definedName name="T.13" localSheetId="1">#REF!</definedName>
    <definedName name="T.13" localSheetId="0">#REF!</definedName>
    <definedName name="T.13">#REF!</definedName>
    <definedName name="T.14" localSheetId="1">#REF!</definedName>
    <definedName name="T.14" localSheetId="0">#REF!</definedName>
    <definedName name="T.14">#REF!</definedName>
    <definedName name="T.15" localSheetId="1">#REF!</definedName>
    <definedName name="T.15" localSheetId="0">#REF!</definedName>
    <definedName name="T.15">#REF!</definedName>
    <definedName name="T.2" localSheetId="1">#REF!</definedName>
    <definedName name="T.2" localSheetId="0">#REF!</definedName>
    <definedName name="T.2">#REF!</definedName>
    <definedName name="T.3" localSheetId="1">#REF!</definedName>
    <definedName name="T.3" localSheetId="0">#REF!</definedName>
    <definedName name="T.3">#REF!</definedName>
    <definedName name="T.4" localSheetId="1">#REF!</definedName>
    <definedName name="T.4" localSheetId="0">#REF!</definedName>
    <definedName name="T.4">#REF!</definedName>
    <definedName name="T.5" localSheetId="1">#REF!</definedName>
    <definedName name="T.5" localSheetId="0">#REF!</definedName>
    <definedName name="T.5">#REF!</definedName>
    <definedName name="T.6" localSheetId="1">#REF!</definedName>
    <definedName name="T.6" localSheetId="0">#REF!</definedName>
    <definedName name="T.6">#REF!</definedName>
    <definedName name="T.7" localSheetId="1">#REF!</definedName>
    <definedName name="T.7" localSheetId="0">#REF!</definedName>
    <definedName name="T.7">#REF!</definedName>
    <definedName name="T.8" localSheetId="1">#REF!</definedName>
    <definedName name="T.8" localSheetId="0">#REF!</definedName>
    <definedName name="T.8">#REF!</definedName>
    <definedName name="T.9" localSheetId="1">#REF!</definedName>
    <definedName name="T.9" localSheetId="0">#REF!</definedName>
    <definedName name="T.9">#REF!</definedName>
    <definedName name="t_Pavimento">0.05</definedName>
    <definedName name="tab" localSheetId="1">#REF!</definedName>
    <definedName name="tab" localSheetId="0">#REF!</definedName>
    <definedName name="tab">#REF!</definedName>
    <definedName name="tabela" localSheetId="1">#REF!</definedName>
    <definedName name="tabela" localSheetId="0">#REF!</definedName>
    <definedName name="tabela">#REF!</definedName>
    <definedName name="tabela1" localSheetId="1">#REF!</definedName>
    <definedName name="tabela1" localSheetId="0">#REF!</definedName>
    <definedName name="tabela1">#REF!</definedName>
    <definedName name="tabelafinal" localSheetId="1">#REF!</definedName>
    <definedName name="tabelafinal" localSheetId="0">#REF!</definedName>
    <definedName name="tabelafinal">#REF!</definedName>
    <definedName name="TABREC" localSheetId="1">#REF!</definedName>
    <definedName name="TABREC" localSheetId="0">#REF!</definedName>
    <definedName name="TABREC">#REF!</definedName>
    <definedName name="Taxa_Bloco" localSheetId="2">120*(Vol_BlocoE1+Vol_BlocE2+Vol_BlocoProt)</definedName>
    <definedName name="Taxa_Bloco" localSheetId="1">120*([0]!Vol_BlocoE1+[0]!Vol_BlocE2+[0]!Vol_BlocoProt)</definedName>
    <definedName name="Taxa_Bloco">120*(Vol_BlocoE1+Vol_BlocE2+Vol_BlocoProt)</definedName>
    <definedName name="Taxa_Pilar" localSheetId="2">'CRONOG OBSOLETO'!Vol_PIlar*200</definedName>
    <definedName name="Taxa_Pilar" localSheetId="1">Cronograma!Vol_PIlar*200</definedName>
    <definedName name="Taxa_Pilar">Vol_PIlar*200</definedName>
    <definedName name="Taxa_Travessa" localSheetId="2">Vol_Travessa*150</definedName>
    <definedName name="Taxa_Travessa" localSheetId="1">[0]!Vol_Travessa*150</definedName>
    <definedName name="Taxa_Travessa">Vol_Travessa*150</definedName>
    <definedName name="TEC" localSheetId="2">#REF!</definedName>
    <definedName name="TEC" localSheetId="1">#REF!</definedName>
    <definedName name="TEC" localSheetId="0">#REF!</definedName>
    <definedName name="TEC">#REF!</definedName>
    <definedName name="TEC." localSheetId="1">#REF!</definedName>
    <definedName name="TEC." localSheetId="0">#REF!</definedName>
    <definedName name="TEC.">#REF!</definedName>
    <definedName name="teca1" localSheetId="1">#REF!</definedName>
    <definedName name="teca1" localSheetId="0">#REF!</definedName>
    <definedName name="teca1">#REF!</definedName>
    <definedName name="tera" localSheetId="1">#REF!</definedName>
    <definedName name="tera" localSheetId="0">#REF!</definedName>
    <definedName name="tera">#REF!</definedName>
    <definedName name="TERRA" localSheetId="1">#REF!</definedName>
    <definedName name="TERRA" localSheetId="0">#REF!</definedName>
    <definedName name="TERRA">#REF!</definedName>
    <definedName name="TERRA_1" localSheetId="1">#REF!</definedName>
    <definedName name="TERRA_1" localSheetId="0">#REF!</definedName>
    <definedName name="TERRA_1">#REF!</definedName>
    <definedName name="TERRAPLENAGEM" localSheetId="1">#REF!</definedName>
    <definedName name="TERRAPLENAGEM" localSheetId="0">#REF!</definedName>
    <definedName name="TERRAPLENAGEM">#REF!</definedName>
    <definedName name="TEST" localSheetId="1">#REF!</definedName>
    <definedName name="TEST" localSheetId="0">#REF!</definedName>
    <definedName name="TEST">#REF!</definedName>
    <definedName name="teste" localSheetId="2">#REF!</definedName>
    <definedName name="teste" localSheetId="1">#REF!</definedName>
    <definedName name="teste" localSheetId="0">#REF!</definedName>
    <definedName name="teste">#REF!</definedName>
    <definedName name="tfjfxtj" localSheetId="1">#REF!</definedName>
    <definedName name="tfjfxtj" localSheetId="0">#REF!</definedName>
    <definedName name="tfjfxtj">#REF!</definedName>
    <definedName name="THIAGO" localSheetId="1">#REF!</definedName>
    <definedName name="THIAGO" localSheetId="0">#REF!</definedName>
    <definedName name="THIAGO">#REF!</definedName>
    <definedName name="TIPO_DE_OBRA" localSheetId="1">OFFSET(#REF!,0,0,COUNTA(#REF!),1)</definedName>
    <definedName name="TIPO_DE_OBRA" localSheetId="0">OFFSET(#REF!,0,0,COUNTA(#REF!),1)</definedName>
    <definedName name="TIPO_DE_OBRA">OFFSET(#REF!,0,0,COUNTA(#REF!),1)</definedName>
    <definedName name="TIPOORCAMENTO" localSheetId="1" hidden="1">IF(VALUE(#REF!)=2,"Licitado","Proposto")</definedName>
    <definedName name="TIPOORCAMENTO" localSheetId="0" hidden="1">IF(VALUE(#REF!)=2,"Licitado","Proposto")</definedName>
    <definedName name="TIPOORCAMENTO" hidden="1">IF(VALUE(#REF!)=2,"Licitado","Proposto")</definedName>
    <definedName name="_xlnm.Print_Titles" localSheetId="2">'CRONOG OBSOLETO'!$B:$E,'CRONOG OBSOLETO'!$2:$8</definedName>
    <definedName name="_xlnm.Print_Titles" localSheetId="1">Cronograma!$B:$E,Cronograma!$2:$8</definedName>
    <definedName name="_xlnm.Print_Titles" localSheetId="3">'CURVA ABC OBSOLETO'!$2:$9</definedName>
    <definedName name="_xlnm.Print_Titles" localSheetId="0">Eventograma!$6:$7</definedName>
    <definedName name="TOT" localSheetId="1">#REF!</definedName>
    <definedName name="TOT" localSheetId="0">#REF!</definedName>
    <definedName name="TOT">#REF!</definedName>
    <definedName name="TOT.P" localSheetId="1">#REF!</definedName>
    <definedName name="TOT.P" localSheetId="0">#REF!</definedName>
    <definedName name="TOT.P">#REF!</definedName>
    <definedName name="TOT1.P" localSheetId="1">#REF!</definedName>
    <definedName name="TOT1.P" localSheetId="0">#REF!</definedName>
    <definedName name="TOT1.P">#REF!</definedName>
    <definedName name="TOTAIS" localSheetId="1">#REF!</definedName>
    <definedName name="TOTAIS" localSheetId="0">#REF!</definedName>
    <definedName name="TOTAIS">#REF!</definedName>
    <definedName name="total" localSheetId="1">#REF!</definedName>
    <definedName name="total" localSheetId="0">#REF!</definedName>
    <definedName name="total">#REF!</definedName>
    <definedName name="TOTALMATERIAL" localSheetId="1">#REF!</definedName>
    <definedName name="TOTALMATERIAL" localSheetId="0">#REF!</definedName>
    <definedName name="TOTALMATERIAL">#REF!</definedName>
    <definedName name="TOTALMATERIAL_1" localSheetId="1">#REF!</definedName>
    <definedName name="TOTALMATERIAL_1" localSheetId="0">#REF!</definedName>
    <definedName name="TOTALMATERIAL_1">#REF!</definedName>
    <definedName name="TOTALSERVIÇO" localSheetId="1">#REF!</definedName>
    <definedName name="TOTALSERVIÇO" localSheetId="0">#REF!</definedName>
    <definedName name="TOTALSERVIÇO">#REF!</definedName>
    <definedName name="TOTALSERVIÇO_1" localSheetId="1">#REF!</definedName>
    <definedName name="TOTALSERVIÇO_1" localSheetId="0">#REF!</definedName>
    <definedName name="TOTALSERVIÇO_1">#REF!</definedName>
    <definedName name="TOTFASE" localSheetId="1">#REF!</definedName>
    <definedName name="TOTFASE" localSheetId="0">#REF!</definedName>
    <definedName name="TOTFASE">#REF!</definedName>
    <definedName name="TOTFASE_1" localSheetId="1">#REF!</definedName>
    <definedName name="TOTFASE_1" localSheetId="0">#REF!</definedName>
    <definedName name="TOTFASE_1">#REF!</definedName>
    <definedName name="TOTFASE_5" localSheetId="1">#REF!</definedName>
    <definedName name="TOTFASE_5" localSheetId="0">#REF!</definedName>
    <definedName name="TOTFASE_5">#REF!</definedName>
    <definedName name="TOTFASE_6" localSheetId="1">#REF!</definedName>
    <definedName name="TOTFASE_6" localSheetId="0">#REF!</definedName>
    <definedName name="TOTFASE_6">#REF!</definedName>
    <definedName name="trecho" localSheetId="1">#REF!</definedName>
    <definedName name="trecho" localSheetId="0">#REF!</definedName>
    <definedName name="trecho">#REF!</definedName>
    <definedName name="TT.1" localSheetId="1">#REF!</definedName>
    <definedName name="TT.1" localSheetId="0">#REF!</definedName>
    <definedName name="TT.1">#REF!</definedName>
    <definedName name="TT.10" localSheetId="1">#REF!</definedName>
    <definedName name="TT.10" localSheetId="0">#REF!</definedName>
    <definedName name="TT.10">#REF!</definedName>
    <definedName name="TT.11" localSheetId="1">#REF!</definedName>
    <definedName name="TT.11" localSheetId="0">#REF!</definedName>
    <definedName name="TT.11">#REF!</definedName>
    <definedName name="TT.12" localSheetId="1">#REF!</definedName>
    <definedName name="TT.12" localSheetId="0">#REF!</definedName>
    <definedName name="TT.12">#REF!</definedName>
    <definedName name="TT.13" localSheetId="1">#REF!</definedName>
    <definedName name="TT.13" localSheetId="0">#REF!</definedName>
    <definedName name="TT.13">#REF!</definedName>
    <definedName name="TT.14" localSheetId="1">#REF!</definedName>
    <definedName name="TT.14" localSheetId="0">#REF!</definedName>
    <definedName name="TT.14">#REF!</definedName>
    <definedName name="TT.15" localSheetId="1">#REF!</definedName>
    <definedName name="TT.15" localSheetId="0">#REF!</definedName>
    <definedName name="TT.15">#REF!</definedName>
    <definedName name="TT.2" localSheetId="1">#REF!</definedName>
    <definedName name="TT.2" localSheetId="0">#REF!</definedName>
    <definedName name="TT.2">#REF!</definedName>
    <definedName name="TT.3" localSheetId="1">#REF!</definedName>
    <definedName name="TT.3" localSheetId="0">#REF!</definedName>
    <definedName name="TT.3">#REF!</definedName>
    <definedName name="TT.4" localSheetId="1">#REF!</definedName>
    <definedName name="TT.4" localSheetId="0">#REF!</definedName>
    <definedName name="TT.4">#REF!</definedName>
    <definedName name="TT.5" localSheetId="1">#REF!</definedName>
    <definedName name="TT.5" localSheetId="0">#REF!</definedName>
    <definedName name="TT.5">#REF!</definedName>
    <definedName name="TT.6" localSheetId="1">#REF!</definedName>
    <definedName name="TT.6" localSheetId="0">#REF!</definedName>
    <definedName name="TT.6">#REF!</definedName>
    <definedName name="TT.7" localSheetId="1">#REF!</definedName>
    <definedName name="TT.7" localSheetId="0">#REF!</definedName>
    <definedName name="TT.7">#REF!</definedName>
    <definedName name="TT.8" localSheetId="1">#REF!</definedName>
    <definedName name="TT.8" localSheetId="0">#REF!</definedName>
    <definedName name="TT.8">#REF!</definedName>
    <definedName name="TT.9" localSheetId="1">#REF!</definedName>
    <definedName name="TT.9" localSheetId="0">#REF!</definedName>
    <definedName name="TT.9">#REF!</definedName>
    <definedName name="ttttttttttttt" localSheetId="1">#REF!</definedName>
    <definedName name="ttttttttttttt" localSheetId="0">#REF!</definedName>
    <definedName name="ttttttttttttt">#REF!</definedName>
    <definedName name="tudo" localSheetId="1">#REF!</definedName>
    <definedName name="tudo" localSheetId="0">#REF!</definedName>
    <definedName name="tudo">#REF!</definedName>
    <definedName name="Unia_Lajotas">0.3*0.2*10.5</definedName>
    <definedName name="urb" localSheetId="1">#REF!</definedName>
    <definedName name="urb" localSheetId="0">#REF!</definedName>
    <definedName name="urb">#REF!</definedName>
    <definedName name="usina" localSheetId="1">#REF!</definedName>
    <definedName name="usina" localSheetId="0">#REF!</definedName>
    <definedName name="usina">#REF!</definedName>
    <definedName name="VAA" localSheetId="1">#REF!</definedName>
    <definedName name="VAA" localSheetId="0">#REF!</definedName>
    <definedName name="VAA">#REF!</definedName>
    <definedName name="VAA_1" localSheetId="1">#REF!</definedName>
    <definedName name="VAA_1" localSheetId="0">#REF!</definedName>
    <definedName name="VAA_1">#REF!</definedName>
    <definedName name="valas" localSheetId="1">#REF!</definedName>
    <definedName name="valas" localSheetId="0">#REF!</definedName>
    <definedName name="valas">#REF!</definedName>
    <definedName name="valas1" localSheetId="1">#REF!</definedName>
    <definedName name="valas1" localSheetId="0">#REF!</definedName>
    <definedName name="valas1">#REF!</definedName>
    <definedName name="Valores" localSheetId="1">#REF!</definedName>
    <definedName name="Valores" localSheetId="0">#REF!</definedName>
    <definedName name="Valores">#REF!</definedName>
    <definedName name="VALORES_VALORES_Listar" localSheetId="1">#REF!</definedName>
    <definedName name="VALORES_VALORES_Listar" localSheetId="0">#REF!</definedName>
    <definedName name="VALORES_VALORES_Listar">#REF!</definedName>
    <definedName name="VAT" localSheetId="1">#REF!</definedName>
    <definedName name="VAT" localSheetId="0">#REF!</definedName>
    <definedName name="VAT">#REF!</definedName>
    <definedName name="VAT_1" localSheetId="1">#REF!</definedName>
    <definedName name="VAT_1" localSheetId="0">#REF!</definedName>
    <definedName name="VAT_1">#REF!</definedName>
    <definedName name="VB1.0" localSheetId="1">#REF!</definedName>
    <definedName name="VB1.0" localSheetId="0">#REF!</definedName>
    <definedName name="VB1.0">#REF!</definedName>
    <definedName name="VB1.1" localSheetId="1">#REF!</definedName>
    <definedName name="VB1.1" localSheetId="0">#REF!</definedName>
    <definedName name="VB1.1">#REF!</definedName>
    <definedName name="VB1.3" localSheetId="1">#REF!</definedName>
    <definedName name="VB1.3" localSheetId="0">#REF!</definedName>
    <definedName name="VB1.3">#REF!</definedName>
    <definedName name="VB2.0" localSheetId="1">#REF!</definedName>
    <definedName name="VB2.0" localSheetId="0">#REF!</definedName>
    <definedName name="VB2.0">#REF!</definedName>
    <definedName name="VB2.1" localSheetId="1">#REF!</definedName>
    <definedName name="VB2.1" localSheetId="0">#REF!</definedName>
    <definedName name="VB2.1">#REF!</definedName>
    <definedName name="VB2.10" localSheetId="1">#REF!</definedName>
    <definedName name="VB2.10" localSheetId="0">#REF!</definedName>
    <definedName name="VB2.10">#REF!</definedName>
    <definedName name="VB2.2" localSheetId="1">#REF!</definedName>
    <definedName name="VB2.2" localSheetId="0">#REF!</definedName>
    <definedName name="VB2.2">#REF!</definedName>
    <definedName name="VB2.3" localSheetId="1">#REF!</definedName>
    <definedName name="VB2.3" localSheetId="0">#REF!</definedName>
    <definedName name="VB2.3">#REF!</definedName>
    <definedName name="VB2.4" localSheetId="1">#REF!</definedName>
    <definedName name="VB2.4" localSheetId="0">#REF!</definedName>
    <definedName name="VB2.4">#REF!</definedName>
    <definedName name="VB2.5" localSheetId="1">#REF!</definedName>
    <definedName name="VB2.5" localSheetId="0">#REF!</definedName>
    <definedName name="VB2.5">#REF!</definedName>
    <definedName name="VB2.6" localSheetId="1">#REF!</definedName>
    <definedName name="VB2.6" localSheetId="0">#REF!</definedName>
    <definedName name="VB2.6">#REF!</definedName>
    <definedName name="VB2.7" localSheetId="1">#REF!</definedName>
    <definedName name="VB2.7" localSheetId="0">#REF!</definedName>
    <definedName name="VB2.7">#REF!</definedName>
    <definedName name="VB2.8" localSheetId="1">#REF!</definedName>
    <definedName name="VB2.8" localSheetId="0">#REF!</definedName>
    <definedName name="VB2.8">#REF!</definedName>
    <definedName name="VB2.9" localSheetId="1">#REF!</definedName>
    <definedName name="VB2.9" localSheetId="0">#REF!</definedName>
    <definedName name="VB2.9">#REF!</definedName>
    <definedName name="VB3.0" localSheetId="1">#REF!</definedName>
    <definedName name="VB3.0" localSheetId="0">#REF!</definedName>
    <definedName name="VB3.0">#REF!</definedName>
    <definedName name="VB3.1" localSheetId="1">#REF!</definedName>
    <definedName name="VB3.1" localSheetId="0">#REF!</definedName>
    <definedName name="VB3.1">#REF!</definedName>
    <definedName name="VB3.2" localSheetId="1">#REF!</definedName>
    <definedName name="VB3.2" localSheetId="0">#REF!</definedName>
    <definedName name="VB3.2">#REF!</definedName>
    <definedName name="VB3.3" localSheetId="1">#REF!</definedName>
    <definedName name="VB3.3" localSheetId="0">#REF!</definedName>
    <definedName name="VB3.3">#REF!</definedName>
    <definedName name="VB3.4" localSheetId="1">#REF!</definedName>
    <definedName name="VB3.4" localSheetId="0">#REF!</definedName>
    <definedName name="VB3.4">#REF!</definedName>
    <definedName name="VB3.5" localSheetId="1">#REF!</definedName>
    <definedName name="VB3.5" localSheetId="0">#REF!</definedName>
    <definedName name="VB3.5">#REF!</definedName>
    <definedName name="VB3.6" localSheetId="1">#REF!</definedName>
    <definedName name="VB3.6" localSheetId="0">#REF!</definedName>
    <definedName name="VB3.6">#REF!</definedName>
    <definedName name="VB3.7" localSheetId="1">#REF!</definedName>
    <definedName name="VB3.7" localSheetId="0">#REF!</definedName>
    <definedName name="VB3.7">#REF!</definedName>
    <definedName name="VB4.0" localSheetId="1">#REF!</definedName>
    <definedName name="VB4.0" localSheetId="0">#REF!</definedName>
    <definedName name="VB4.0">#REF!</definedName>
    <definedName name="VB4.1" localSheetId="1">#REF!</definedName>
    <definedName name="VB4.1" localSheetId="0">#REF!</definedName>
    <definedName name="VB4.1">#REF!</definedName>
    <definedName name="VB4.2" localSheetId="1">#REF!</definedName>
    <definedName name="VB4.2" localSheetId="0">#REF!</definedName>
    <definedName name="VB4.2">#REF!</definedName>
    <definedName name="VB4.3" localSheetId="1">#REF!</definedName>
    <definedName name="VB4.3" localSheetId="0">#REF!</definedName>
    <definedName name="VB4.3">#REF!</definedName>
    <definedName name="VB4.3.1" localSheetId="1">#REF!</definedName>
    <definedName name="VB4.3.1" localSheetId="0">#REF!</definedName>
    <definedName name="VB4.3.1">#REF!</definedName>
    <definedName name="VB4.3.2" localSheetId="1">#REF!</definedName>
    <definedName name="VB4.3.2" localSheetId="0">#REF!</definedName>
    <definedName name="VB4.3.2">#REF!</definedName>
    <definedName name="VB4.4" localSheetId="1">#REF!</definedName>
    <definedName name="VB4.4" localSheetId="0">#REF!</definedName>
    <definedName name="VB4.4">#REF!</definedName>
    <definedName name="VB4.5" localSheetId="1">#REF!</definedName>
    <definedName name="VB4.5" localSheetId="0">#REF!</definedName>
    <definedName name="VB4.5">#REF!</definedName>
    <definedName name="VB5.0" localSheetId="1">#REF!</definedName>
    <definedName name="VB5.0" localSheetId="0">#REF!</definedName>
    <definedName name="VB5.0">#REF!</definedName>
    <definedName name="VB5.1" localSheetId="1">#REF!</definedName>
    <definedName name="VB5.1" localSheetId="0">#REF!</definedName>
    <definedName name="VB5.1">#REF!</definedName>
    <definedName name="VB5.2" localSheetId="1">#REF!</definedName>
    <definedName name="VB5.2" localSheetId="0">#REF!</definedName>
    <definedName name="VB5.2">#REF!</definedName>
    <definedName name="VB6.0" localSheetId="1">#REF!</definedName>
    <definedName name="VB6.0" localSheetId="0">#REF!</definedName>
    <definedName name="VB6.0">#REF!</definedName>
    <definedName name="VB6.1" localSheetId="1">#REF!</definedName>
    <definedName name="VB6.1" localSheetId="0">#REF!</definedName>
    <definedName name="VB6.1">#REF!</definedName>
    <definedName name="VB6.2" localSheetId="1">#REF!</definedName>
    <definedName name="VB6.2" localSheetId="0">#REF!</definedName>
    <definedName name="VB6.2">#REF!</definedName>
    <definedName name="VB6.2.1" localSheetId="1">#REF!</definedName>
    <definedName name="VB6.2.1" localSheetId="0">#REF!</definedName>
    <definedName name="VB6.2.1">#REF!</definedName>
    <definedName name="VB6.2.2" localSheetId="1">#REF!</definedName>
    <definedName name="VB6.2.2" localSheetId="0">#REF!</definedName>
    <definedName name="VB6.2.2">#REF!</definedName>
    <definedName name="VB6.2.3" localSheetId="1">#REF!</definedName>
    <definedName name="VB6.2.3" localSheetId="0">#REF!</definedName>
    <definedName name="VB6.2.3">#REF!</definedName>
    <definedName name="VB6.3" localSheetId="1">#REF!</definedName>
    <definedName name="VB6.3" localSheetId="0">#REF!</definedName>
    <definedName name="VB6.3">#REF!</definedName>
    <definedName name="VB6.3.1" localSheetId="1">#REF!</definedName>
    <definedName name="VB6.3.1" localSheetId="0">#REF!</definedName>
    <definedName name="VB6.3.1">#REF!</definedName>
    <definedName name="VB6.3.2" localSheetId="1">#REF!</definedName>
    <definedName name="VB6.3.2" localSheetId="0">#REF!</definedName>
    <definedName name="VB6.3.2">#REF!</definedName>
    <definedName name="VB6.4" localSheetId="1">#REF!</definedName>
    <definedName name="VB6.4" localSheetId="0">#REF!</definedName>
    <definedName name="VB6.4">#REF!</definedName>
    <definedName name="VB6.4.1" localSheetId="1">#REF!</definedName>
    <definedName name="VB6.4.1" localSheetId="0">#REF!</definedName>
    <definedName name="VB6.4.1">#REF!</definedName>
    <definedName name="VB6.4.2" localSheetId="1">#REF!</definedName>
    <definedName name="VB6.4.2" localSheetId="0">#REF!</definedName>
    <definedName name="VB6.4.2">#REF!</definedName>
    <definedName name="VB6.4.3" localSheetId="1">#REF!</definedName>
    <definedName name="VB6.4.3" localSheetId="0">#REF!</definedName>
    <definedName name="VB6.4.3">#REF!</definedName>
    <definedName name="VB6.4.4" localSheetId="1">#REF!</definedName>
    <definedName name="VB6.4.4" localSheetId="0">#REF!</definedName>
    <definedName name="VB6.4.4">#REF!</definedName>
    <definedName name="VB6.4.5" localSheetId="1">#REF!</definedName>
    <definedName name="VB6.4.5" localSheetId="0">#REF!</definedName>
    <definedName name="VB6.4.5">#REF!</definedName>
    <definedName name="VB6.5" localSheetId="1">#REF!</definedName>
    <definedName name="VB6.5" localSheetId="0">#REF!</definedName>
    <definedName name="VB6.5">#REF!</definedName>
    <definedName name="VB6.6" localSheetId="1">#REF!</definedName>
    <definedName name="VB6.6" localSheetId="0">#REF!</definedName>
    <definedName name="VB6.6">#REF!</definedName>
    <definedName name="VB6.7" localSheetId="1">#REF!</definedName>
    <definedName name="VB6.7" localSheetId="0">#REF!</definedName>
    <definedName name="VB6.7">#REF!</definedName>
    <definedName name="VB6.8" localSheetId="1">#REF!</definedName>
    <definedName name="VB6.8" localSheetId="0">#REF!</definedName>
    <definedName name="VB6.8">#REF!</definedName>
    <definedName name="VB6.8.1" localSheetId="1">#REF!</definedName>
    <definedName name="VB6.8.1" localSheetId="0">#REF!</definedName>
    <definedName name="VB6.8.1">#REF!</definedName>
    <definedName name="VB6.8.2" localSheetId="1">#REF!</definedName>
    <definedName name="VB6.8.2" localSheetId="0">#REF!</definedName>
    <definedName name="VB6.8.2">#REF!</definedName>
    <definedName name="VB6.8.3" localSheetId="1">#REF!</definedName>
    <definedName name="VB6.8.3" localSheetId="0">#REF!</definedName>
    <definedName name="VB6.8.3">#REF!</definedName>
    <definedName name="VB6.8.4" localSheetId="1">#REF!</definedName>
    <definedName name="VB6.8.4" localSheetId="0">#REF!</definedName>
    <definedName name="VB6.8.4">#REF!</definedName>
    <definedName name="VB6.8.5" localSheetId="1">#REF!</definedName>
    <definedName name="VB6.8.5" localSheetId="0">#REF!</definedName>
    <definedName name="VB6.8.5">#REF!</definedName>
    <definedName name="VB6.8.6" localSheetId="1">#REF!</definedName>
    <definedName name="VB6.8.6" localSheetId="0">#REF!</definedName>
    <definedName name="VB6.8.6">#REF!</definedName>
    <definedName name="VB6.8.7" localSheetId="1">#REF!</definedName>
    <definedName name="VB6.8.7" localSheetId="0">#REF!</definedName>
    <definedName name="VB6.8.7">#REF!</definedName>
    <definedName name="VB6.8.8" localSheetId="1">#REF!</definedName>
    <definedName name="VB6.8.8" localSheetId="0">#REF!</definedName>
    <definedName name="VB6.8.8">#REF!</definedName>
    <definedName name="VB6.8.9" localSheetId="1">#REF!</definedName>
    <definedName name="VB6.8.9" localSheetId="0">#REF!</definedName>
    <definedName name="VB6.8.9">#REF!</definedName>
    <definedName name="VBF" localSheetId="1">#REF!</definedName>
    <definedName name="VBF" localSheetId="0">#REF!</definedName>
    <definedName name="VBF">#REF!</definedName>
    <definedName name="VBF_1" localSheetId="1">#REF!</definedName>
    <definedName name="VBF_1" localSheetId="0">#REF!</definedName>
    <definedName name="VBF_1">#REF!</definedName>
    <definedName name="ve" localSheetId="1">#REF!</definedName>
    <definedName name="ve" localSheetId="0">#REF!</definedName>
    <definedName name="ve">#REF!</definedName>
    <definedName name="ve_1" localSheetId="1">#REF!</definedName>
    <definedName name="ve_1" localSheetId="0">#REF!</definedName>
    <definedName name="ve_1">#REF!</definedName>
    <definedName name="VE1_1" localSheetId="1">#REF!</definedName>
    <definedName name="VE1_1" localSheetId="0">#REF!</definedName>
    <definedName name="VE1_1">#REF!</definedName>
    <definedName name="VEC" localSheetId="1">#REF!</definedName>
    <definedName name="VEC" localSheetId="0">#REF!</definedName>
    <definedName name="VEC">#REF!</definedName>
    <definedName name="VO" localSheetId="1">#REF!</definedName>
    <definedName name="VO" localSheetId="0">#REF!</definedName>
    <definedName name="VO">#REF!</definedName>
    <definedName name="VO_1" localSheetId="1">#REF!</definedName>
    <definedName name="VO_1" localSheetId="0">#REF!</definedName>
    <definedName name="VO_1">#REF!</definedName>
    <definedName name="VO1_1" localSheetId="1">#REF!</definedName>
    <definedName name="VO1_1" localSheetId="0">#REF!</definedName>
    <definedName name="VO1_1">#REF!</definedName>
    <definedName name="VOC" localSheetId="1">#REF!</definedName>
    <definedName name="VOC" localSheetId="0">#REF!</definedName>
    <definedName name="VOC">#REF!</definedName>
    <definedName name="Vol_BlocE2">11.628*2</definedName>
    <definedName name="Vol_BlocoE1">16.203*2</definedName>
    <definedName name="Vol_BlocoProt">18.238*2.5</definedName>
    <definedName name="Vol_Estrutural" localSheetId="1">#REF!</definedName>
    <definedName name="Vol_Estrutural" localSheetId="0">#REF!</definedName>
    <definedName name="Vol_Estrutural">#REF!</definedName>
    <definedName name="Vol_Estrutural_1" localSheetId="1">#REF!</definedName>
    <definedName name="Vol_Estrutural_1" localSheetId="0">#REF!</definedName>
    <definedName name="Vol_Estrutural_1">#REF!</definedName>
    <definedName name="Vol_Neop_Tipo1">4.5*6.5*0.47*3</definedName>
    <definedName name="Vol_Neop_Tipo2">3.5*3.5*0.47*5</definedName>
    <definedName name="Vol_PIlar" localSheetId="2">L_Pilar*A_Pilar</definedName>
    <definedName name="Vol_PIlar" localSheetId="1">[0]!L_Pilar*[0]!A_Pilar</definedName>
    <definedName name="Vol_PIlar">L_Pilar*A_Pilar</definedName>
    <definedName name="Vol_Travessa">22.4042*3</definedName>
    <definedName name="VOLCON" localSheetId="1">#REF!</definedName>
    <definedName name="VOLCON" localSheetId="0">#REF!</definedName>
    <definedName name="VOLCON">#REF!</definedName>
    <definedName name="VOLCON_1" localSheetId="1">#REF!</definedName>
    <definedName name="VOLCON_1" localSheetId="0">#REF!</definedName>
    <definedName name="VOLCON_1">#REF!</definedName>
    <definedName name="VOLCONC" localSheetId="1">#REF!</definedName>
    <definedName name="VOLCONC" localSheetId="0">#REF!</definedName>
    <definedName name="VOLCONC">#REF!</definedName>
    <definedName name="VOLCONC_1" localSheetId="1">#REF!</definedName>
    <definedName name="VOLCONC_1" localSheetId="0">#REF!</definedName>
    <definedName name="VOLCONC_1">#REF!</definedName>
    <definedName name="Volume" localSheetId="1">#REF!</definedName>
    <definedName name="Volume" localSheetId="0">#REF!</definedName>
    <definedName name="Volume">#REF!</definedName>
    <definedName name="Volume_Tab" localSheetId="2">A_Sec_Tabu*Ext_Eixo</definedName>
    <definedName name="Volume_Tab" localSheetId="1">[0]!A_Sec_Tabu*[0]!Ext_Eixo</definedName>
    <definedName name="Volume_Tab">A_Sec_Tabu*Ext_Eixo</definedName>
    <definedName name="volumedebrita" localSheetId="1">#REF!</definedName>
    <definedName name="volumedebrita" localSheetId="0">#REF!</definedName>
    <definedName name="volumedebrita">#REF!</definedName>
    <definedName name="volumedecorte" localSheetId="1">#REF!</definedName>
    <definedName name="volumedecorte" localSheetId="0">#REF!</definedName>
    <definedName name="volumedecorte">#REF!</definedName>
    <definedName name="volumedepv" localSheetId="1">#REF!</definedName>
    <definedName name="volumedepv" localSheetId="0">#REF!</definedName>
    <definedName name="volumedepv">#REF!</definedName>
    <definedName name="vr" localSheetId="1">#REF!</definedName>
    <definedName name="vr" localSheetId="0">#REF!</definedName>
    <definedName name="vr">#REF!</definedName>
    <definedName name="VR_1" localSheetId="1">#REF!</definedName>
    <definedName name="VR_1" localSheetId="0">#REF!</definedName>
    <definedName name="VR_1">#REF!</definedName>
    <definedName name="VRC" localSheetId="1">#REF!</definedName>
    <definedName name="VRC" localSheetId="0">#REF!</definedName>
    <definedName name="VRC">#REF!</definedName>
    <definedName name="VTE" localSheetId="1">#REF!</definedName>
    <definedName name="VTE" localSheetId="0">#REF!</definedName>
    <definedName name="VTE">#REF!</definedName>
    <definedName name="VTE_1" localSheetId="1">#REF!</definedName>
    <definedName name="VTE_1" localSheetId="0">#REF!</definedName>
    <definedName name="VTE_1">#REF!</definedName>
    <definedName name="VTOTAL1" localSheetId="2" hidden="1">ROUND(#REF!*#REF!,15-13*#REF!)</definedName>
    <definedName name="VTOTAL1" localSheetId="1" hidden="1">ROUND(#REF!*#REF!,15-13*#REF!)</definedName>
    <definedName name="VTOTAL1" localSheetId="0" hidden="1">ROUND(#REF!*#REF!,15-13*#REF!)</definedName>
    <definedName name="VTOTAL1" hidden="1">ROUND(#REF!*#REF!,15-13*#REF!)</definedName>
    <definedName name="W" localSheetId="1">#REF!</definedName>
    <definedName name="W" localSheetId="0">#REF!</definedName>
    <definedName name="W">#REF!</definedName>
    <definedName name="wdwsxdfrfd" localSheetId="1">#REF!</definedName>
    <definedName name="wdwsxdfrfd" localSheetId="0">#REF!</definedName>
    <definedName name="wdwsxdfrfd">#REF!</definedName>
    <definedName name="wefg" localSheetId="1">#REF!</definedName>
    <definedName name="wefg" localSheetId="0">#REF!</definedName>
    <definedName name="wefg">#REF!</definedName>
    <definedName name="wrn.Cronograma." localSheetId="1">#REF!</definedName>
    <definedName name="wrn.Cronograma." localSheetId="0">#REF!</definedName>
    <definedName name="wrn.Cronograma.">#REF!</definedName>
    <definedName name="wrn.GERAL." localSheetId="1">#REF!</definedName>
    <definedName name="wrn.GERAL." localSheetId="0">#REF!</definedName>
    <definedName name="wrn.GERAL.">#REF!</definedName>
    <definedName name="wrn.mode_lev.xls." localSheetId="2" hidden="1">{#N/A,#N/A,FALSE,"ALVENARIA";#N/A,#N/A,FALSE,"BLOCOS";#N/A,#N/A,FALSE,"CINTAS";#N/A,#N/A,FALSE,"CORTINA";#N/A,#N/A,FALSE,"LAJES";#N/A,#N/A,FALSE,"PILARES";#N/A,#N/A,FALSE,"VIGAS"}</definedName>
    <definedName name="wrn.mode_lev.xls." localSheetId="1" hidden="1">{#N/A,#N/A,FALSE,"ALVENARIA";#N/A,#N/A,FALSE,"BLOCOS";#N/A,#N/A,FALSE,"CINTAS";#N/A,#N/A,FALSE,"CORTINA";#N/A,#N/A,FALSE,"LAJES";#N/A,#N/A,FALSE,"PILARES";#N/A,#N/A,FALSE,"VIGAS"}</definedName>
    <definedName name="wrn.mode_lev.xls." localSheetId="3" hidden="1">{#N/A,#N/A,FALSE,"ALVENARIA";#N/A,#N/A,FALSE,"BLOCOS";#N/A,#N/A,FALSE,"CINTAS";#N/A,#N/A,FALSE,"CORTINA";#N/A,#N/A,FALSE,"LAJES";#N/A,#N/A,FALSE,"PILARES";#N/A,#N/A,FALSE,"VIGAS"}</definedName>
    <definedName name="wrn.mode_lev.xls." hidden="1">{#N/A,#N/A,FALSE,"ALVENARIA";#N/A,#N/A,FALSE,"BLOCOS";#N/A,#N/A,FALSE,"CINTAS";#N/A,#N/A,FALSE,"CORTINA";#N/A,#N/A,FALSE,"LAJES";#N/A,#N/A,FALSE,"PILARES";#N/A,#N/A,FALSE,"VIGAS"}</definedName>
    <definedName name="wrn.PENDENCIAS." localSheetId="1">#REF!</definedName>
    <definedName name="wrn.PENDENCIAS." localSheetId="0">#REF!</definedName>
    <definedName name="wrn.PENDENCIAS.">#REF!</definedName>
    <definedName name="wrn.RELAT_EAP." localSheetId="2" hidden="1">{#N/A,#N/A,FALSE,"EAP";#N/A,#N/A,FALSE,"CURVA AV.FÍSICO";#N/A,#N/A,FALSE,"CURVA AV.FINANC."}</definedName>
    <definedName name="wrn.RELAT_EAP." localSheetId="1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x" localSheetId="2" hidden="1">{#N/A,#N/A,FALSE,"ALVENARIA";#N/A,#N/A,FALSE,"BLOCOS";#N/A,#N/A,FALSE,"CINTAS";#N/A,#N/A,FALSE,"CORTINA";#N/A,#N/A,FALSE,"LAJES";#N/A,#N/A,FALSE,"PILARES";#N/A,#N/A,FALSE,"VIGAS"}</definedName>
    <definedName name="x" localSheetId="1" hidden="1">{#N/A,#N/A,FALSE,"ALVENARIA";#N/A,#N/A,FALSE,"BLOCOS";#N/A,#N/A,FALSE,"CINTAS";#N/A,#N/A,FALSE,"CORTINA";#N/A,#N/A,FALSE,"LAJES";#N/A,#N/A,FALSE,"PILARES";#N/A,#N/A,FALSE,"VIGAS"}</definedName>
    <definedName name="x" localSheetId="3" hidden="1">{#N/A,#N/A,FALSE,"ALVENARIA";#N/A,#N/A,FALSE,"BLOCOS";#N/A,#N/A,FALSE,"CINTAS";#N/A,#N/A,FALSE,"CORTINA";#N/A,#N/A,FALSE,"LAJES";#N/A,#N/A,FALSE,"PILARES";#N/A,#N/A,FALSE,"VIGAS"}</definedName>
    <definedName name="x" hidden="1">{#N/A,#N/A,FALSE,"ALVENARIA";#N/A,#N/A,FALSE,"BLOCOS";#N/A,#N/A,FALSE,"CINTAS";#N/A,#N/A,FALSE,"CORTINA";#N/A,#N/A,FALSE,"LAJES";#N/A,#N/A,FALSE,"PILARES";#N/A,#N/A,FALSE,"VIGAS"}</definedName>
    <definedName name="xss" localSheetId="1">#REF!</definedName>
    <definedName name="xss" localSheetId="0">#REF!</definedName>
    <definedName name="xss">#REF!</definedName>
    <definedName name="XX" localSheetId="2" hidden="1">{"'EI 060 02'!$A$1:$K$59"}</definedName>
    <definedName name="XX" localSheetId="1" hidden="1">{"'EI 060 02'!$A$1:$K$59"}</definedName>
    <definedName name="XX" hidden="1">{"'EI 060 02'!$A$1:$K$59"}</definedName>
    <definedName name="XXX010160100" localSheetId="1">#REF!</definedName>
    <definedName name="XXX010160100" localSheetId="0">#REF!</definedName>
    <definedName name="XXX010160100">#REF!</definedName>
    <definedName name="xxxxx" localSheetId="1">#REF!</definedName>
    <definedName name="xxxxx" localSheetId="0">#REF!</definedName>
    <definedName name="xxxxx">#REF!</definedName>
    <definedName name="xxxxxx" localSheetId="1">#REF!</definedName>
    <definedName name="xxxxxx" localSheetId="0">#REF!</definedName>
    <definedName name="xxxxxx">#REF!</definedName>
    <definedName name="xxxxxxx" localSheetId="1">#REF!</definedName>
    <definedName name="xxxxxxx" localSheetId="0">#REF!</definedName>
    <definedName name="xxxxxxx">#REF!</definedName>
    <definedName name="xxxxxxxxx" localSheetId="1">#REF!</definedName>
    <definedName name="xxxxxxxxx" localSheetId="0">#REF!</definedName>
    <definedName name="xxxxxxxxx">#REF!</definedName>
    <definedName name="Z" localSheetId="1">#REF!</definedName>
    <definedName name="Z" localSheetId="0">#REF!</definedName>
    <definedName name="Z">#REF!</definedName>
    <definedName name="zero" localSheetId="1">#REF!</definedName>
    <definedName name="zero" localSheetId="0">#REF!</definedName>
    <definedName name="zero">#REF!</definedName>
    <definedName name="ZGRE" localSheetId="1">#REF!</definedName>
    <definedName name="ZGRE" localSheetId="0">#REF!</definedName>
    <definedName name="ZGRE">#REF!</definedName>
    <definedName name="ZZZZZB2" localSheetId="1">#REF!</definedName>
    <definedName name="ZZZZZB2" localSheetId="0">#REF!</definedName>
    <definedName name="ZZZZZB2">#REF!</definedName>
    <definedName name="zzzzzzz" localSheetId="1">#REF!</definedName>
    <definedName name="zzzzzzz" localSheetId="0">#REF!</definedName>
    <definedName name="zzzzzzz">#REF!</definedName>
    <definedName name="ZZZZZZZZZZ2" localSheetId="1">#REF!</definedName>
    <definedName name="ZZZZZZZZZZ2" localSheetId="0">#REF!</definedName>
    <definedName name="ZZZZZZZZZZ2">#REF!</definedName>
    <definedName name="ZZZZZZZZZZZ" localSheetId="1">#REF!</definedName>
    <definedName name="ZZZZZZZZZZZ" localSheetId="0">#REF!</definedName>
    <definedName name="ZZZZZZZZZZZ">#REF!</definedName>
    <definedName name="ZZZZZZZZZZZZZZZZZZZZZZZZ" localSheetId="1">#REF!</definedName>
    <definedName name="ZZZZZZZZZZZZZZZZZZZZZZZZ" localSheetId="0">#REF!</definedName>
    <definedName name="ZZZZZZZZZZZZZZZZZZZZZZZ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94" l="1"/>
  <c r="C17" i="94"/>
  <c r="C15" i="94"/>
  <c r="C13" i="94"/>
  <c r="C11" i="94"/>
  <c r="AE19" i="94" l="1"/>
  <c r="K15" i="94" l="1"/>
  <c r="L15" i="94"/>
  <c r="M15" i="94"/>
  <c r="N15" i="94"/>
  <c r="O15" i="94"/>
  <c r="P15" i="94"/>
  <c r="Q15" i="94"/>
  <c r="R15" i="94"/>
  <c r="S15" i="94"/>
  <c r="T15" i="94"/>
  <c r="U15" i="94"/>
  <c r="V15" i="94"/>
  <c r="W15" i="94"/>
  <c r="X15" i="94"/>
  <c r="Y15" i="94"/>
  <c r="Z15" i="94"/>
  <c r="J15" i="94"/>
  <c r="U13" i="94"/>
  <c r="V13" i="94"/>
  <c r="W13" i="94"/>
  <c r="X13" i="94"/>
  <c r="Y13" i="94"/>
  <c r="Z13" i="94"/>
  <c r="T13" i="94"/>
  <c r="AB19" i="94"/>
  <c r="AC19" i="94"/>
  <c r="AD19" i="94"/>
  <c r="AF19" i="94"/>
  <c r="AA19" i="94"/>
  <c r="H9" i="94"/>
  <c r="G9" i="94"/>
  <c r="F9" i="94"/>
  <c r="AH9" i="94" s="1"/>
  <c r="AI9" i="94" s="1"/>
  <c r="G10" i="94" l="1"/>
  <c r="G23" i="94" s="1"/>
  <c r="F10" i="94" l="1"/>
  <c r="F23" i="94" s="1"/>
  <c r="H10" i="94"/>
  <c r="AH15" i="94"/>
  <c r="AI15" i="94" s="1"/>
  <c r="AH13" i="94"/>
  <c r="AI13" i="94" s="1"/>
  <c r="C6" i="94"/>
  <c r="AH10" i="94" l="1"/>
  <c r="AI10" i="94" s="1"/>
  <c r="AH17" i="94"/>
  <c r="AI17" i="94" s="1"/>
  <c r="AH19" i="94"/>
  <c r="AI19" i="94" s="1"/>
  <c r="B5" i="88" l="1"/>
  <c r="B4" i="88"/>
  <c r="J28" i="86" l="1"/>
  <c r="J29" i="86"/>
  <c r="J30" i="86"/>
  <c r="J31" i="86"/>
  <c r="J18" i="86"/>
  <c r="J19" i="86"/>
  <c r="J20" i="86"/>
  <c r="J21" i="86"/>
  <c r="AL11" i="88"/>
  <c r="AM11" i="88" s="1"/>
  <c r="AL13" i="88"/>
  <c r="AM13" i="88" s="1"/>
  <c r="AJ17" i="88"/>
  <c r="AI17" i="88"/>
  <c r="AH17" i="88"/>
  <c r="AG17" i="88"/>
  <c r="AF17" i="88"/>
  <c r="AE17" i="88"/>
  <c r="Z17" i="88"/>
  <c r="AA17" i="88"/>
  <c r="AB17" i="88"/>
  <c r="AC17" i="88"/>
  <c r="AD17" i="88"/>
  <c r="Y17" i="88"/>
  <c r="T17" i="88"/>
  <c r="U17" i="88"/>
  <c r="V17" i="88"/>
  <c r="W17" i="88"/>
  <c r="X17" i="88"/>
  <c r="S17" i="88"/>
  <c r="J15" i="88"/>
  <c r="K15" i="88"/>
  <c r="L15" i="88"/>
  <c r="M15" i="88"/>
  <c r="N15" i="88"/>
  <c r="O15" i="88"/>
  <c r="P15" i="88"/>
  <c r="Q15" i="88"/>
  <c r="R15" i="88"/>
  <c r="S15" i="88"/>
  <c r="T15" i="88"/>
  <c r="U15" i="88"/>
  <c r="V15" i="88"/>
  <c r="W15" i="88"/>
  <c r="I15" i="88"/>
  <c r="D21" i="86"/>
  <c r="E21" i="86"/>
  <c r="F21" i="86"/>
  <c r="H20" i="86"/>
  <c r="D19" i="86"/>
  <c r="E19" i="86"/>
  <c r="F19" i="86"/>
  <c r="D20" i="86"/>
  <c r="E20" i="86"/>
  <c r="F20" i="86"/>
  <c r="I28" i="86"/>
  <c r="I29" i="86"/>
  <c r="I30" i="86"/>
  <c r="I31" i="86"/>
  <c r="D28" i="86"/>
  <c r="E28" i="86"/>
  <c r="F28" i="86"/>
  <c r="D29" i="86"/>
  <c r="E29" i="86"/>
  <c r="F29" i="86"/>
  <c r="D30" i="86"/>
  <c r="E30" i="86"/>
  <c r="F30" i="86"/>
  <c r="D31" i="86"/>
  <c r="E31" i="86"/>
  <c r="F31" i="86"/>
  <c r="H27" i="86"/>
  <c r="F27" i="86"/>
  <c r="E27" i="86"/>
  <c r="D27" i="86"/>
  <c r="G18" i="86"/>
  <c r="G27" i="86" s="1"/>
  <c r="D8" i="86"/>
  <c r="E8" i="86"/>
  <c r="C6" i="88"/>
  <c r="D10" i="86"/>
  <c r="E10" i="86"/>
  <c r="F10" i="86"/>
  <c r="I10" i="86"/>
  <c r="D7" i="86"/>
  <c r="E7" i="86"/>
  <c r="F7" i="86"/>
  <c r="I7" i="86"/>
  <c r="I6" i="86"/>
  <c r="F6" i="86"/>
  <c r="E6" i="86"/>
  <c r="D6" i="86"/>
  <c r="F18" i="86"/>
  <c r="F11" i="86"/>
  <c r="F9" i="86"/>
  <c r="F8" i="86"/>
  <c r="F5" i="86"/>
  <c r="I5" i="86"/>
  <c r="E18" i="86"/>
  <c r="D18" i="86"/>
  <c r="E9" i="86"/>
  <c r="E11" i="86"/>
  <c r="D9" i="86"/>
  <c r="D11" i="86"/>
  <c r="E5" i="86"/>
  <c r="D5" i="86"/>
  <c r="I11" i="86"/>
  <c r="I9" i="86"/>
  <c r="I8" i="86"/>
  <c r="K33" i="86"/>
  <c r="C8" i="74"/>
  <c r="B8" i="74"/>
  <c r="B7" i="74"/>
  <c r="B6" i="74"/>
  <c r="B5" i="74"/>
  <c r="B4" i="74"/>
  <c r="H28" i="87"/>
  <c r="H21" i="87"/>
  <c r="H12" i="87"/>
  <c r="H18" i="87"/>
  <c r="H16" i="87"/>
  <c r="H11" i="87"/>
  <c r="H27" i="87"/>
  <c r="I18" i="86" l="1"/>
  <c r="K18" i="86" s="1"/>
  <c r="I27" i="86"/>
  <c r="K30" i="86"/>
  <c r="K29" i="86"/>
  <c r="AL15" i="88"/>
  <c r="AM15" i="88" s="1"/>
  <c r="AL17" i="88"/>
  <c r="AM17" i="88" s="1"/>
  <c r="G19" i="86"/>
  <c r="I19" i="86" s="1"/>
  <c r="G20" i="86"/>
  <c r="J27" i="86"/>
  <c r="J10" i="86"/>
  <c r="K10" i="86" s="1"/>
  <c r="J5" i="86"/>
  <c r="K5" i="86" s="1"/>
  <c r="J8" i="86"/>
  <c r="K8" i="86" s="1"/>
  <c r="J6" i="86"/>
  <c r="K6" i="86" s="1"/>
  <c r="J11" i="86"/>
  <c r="K11" i="86" s="1"/>
  <c r="J7" i="86"/>
  <c r="K7" i="86" s="1"/>
  <c r="J9" i="86"/>
  <c r="K9" i="86" s="1"/>
  <c r="I8" i="74"/>
  <c r="K2" i="86"/>
  <c r="L31" i="86" s="1"/>
  <c r="K31" i="86"/>
  <c r="K28" i="86"/>
  <c r="F220" i="74" l="1"/>
  <c r="F12" i="74"/>
  <c r="F194" i="74"/>
  <c r="F164" i="74"/>
  <c r="C9" i="88"/>
  <c r="F307" i="74"/>
  <c r="F134" i="74"/>
  <c r="G440" i="74"/>
  <c r="G356" i="74"/>
  <c r="G431" i="74"/>
  <c r="F249" i="74"/>
  <c r="F77" i="74"/>
  <c r="G446" i="74"/>
  <c r="F238" i="74"/>
  <c r="G367" i="74"/>
  <c r="F90" i="74"/>
  <c r="F444" i="74"/>
  <c r="F408" i="74"/>
  <c r="F433" i="74"/>
  <c r="F128" i="74"/>
  <c r="G182" i="74"/>
  <c r="G371" i="74"/>
  <c r="F262" i="74"/>
  <c r="F301" i="74"/>
  <c r="F305" i="74"/>
  <c r="F316" i="74"/>
  <c r="G251" i="74"/>
  <c r="F229" i="74"/>
  <c r="F237" i="74"/>
  <c r="G366" i="74"/>
  <c r="F72" i="74"/>
  <c r="F102" i="74"/>
  <c r="G426" i="74"/>
  <c r="F375" i="74"/>
  <c r="G335" i="74"/>
  <c r="F156" i="74"/>
  <c r="F142" i="74"/>
  <c r="F390" i="74"/>
  <c r="F110" i="74"/>
  <c r="F399" i="74"/>
  <c r="F356" i="74"/>
  <c r="F379" i="74"/>
  <c r="F236" i="74"/>
  <c r="F112" i="74"/>
  <c r="F271" i="74"/>
  <c r="F201" i="74"/>
  <c r="F198" i="74"/>
  <c r="F395" i="74"/>
  <c r="F207" i="74"/>
  <c r="F170" i="74"/>
  <c r="F248" i="74"/>
  <c r="F327" i="74"/>
  <c r="F208" i="74"/>
  <c r="F261" i="74"/>
  <c r="F98" i="74"/>
  <c r="F228" i="74"/>
  <c r="F175" i="74"/>
  <c r="F294" i="74"/>
  <c r="F80" i="74"/>
  <c r="F71" i="74"/>
  <c r="F259" i="74"/>
  <c r="F278" i="74"/>
  <c r="F292" i="74"/>
  <c r="F384" i="74"/>
  <c r="F222" i="74"/>
  <c r="F81" i="74"/>
  <c r="F232" i="74"/>
  <c r="F415" i="74"/>
  <c r="F86" i="74"/>
  <c r="F394" i="74"/>
  <c r="F96" i="74"/>
  <c r="F269" i="74"/>
  <c r="F41" i="74"/>
  <c r="F239" i="74"/>
  <c r="F93" i="74"/>
  <c r="F64" i="74"/>
  <c r="F94" i="74"/>
  <c r="F87" i="74"/>
  <c r="F282" i="74"/>
  <c r="F287" i="74"/>
  <c r="F291" i="74"/>
  <c r="F284" i="74"/>
  <c r="G437" i="74"/>
  <c r="G185" i="74"/>
  <c r="G137" i="74"/>
  <c r="G386" i="74"/>
  <c r="G375" i="74"/>
  <c r="G443" i="74"/>
  <c r="F122" i="74"/>
  <c r="G242" i="74"/>
  <c r="G122" i="74"/>
  <c r="F402" i="74"/>
  <c r="F439" i="74"/>
  <c r="F410" i="74"/>
  <c r="F428" i="74"/>
  <c r="F427" i="74"/>
  <c r="F345" i="74"/>
  <c r="F338" i="74"/>
  <c r="F65" i="74"/>
  <c r="F272" i="74"/>
  <c r="F405" i="74"/>
  <c r="F59" i="74"/>
  <c r="G303" i="74"/>
  <c r="G364" i="74"/>
  <c r="G152" i="74"/>
  <c r="G405" i="74"/>
  <c r="F373" i="74"/>
  <c r="G108" i="74"/>
  <c r="G121" i="74"/>
  <c r="F376" i="74"/>
  <c r="F115" i="74"/>
  <c r="F188" i="74"/>
  <c r="F130" i="74"/>
  <c r="F103" i="74"/>
  <c r="F62" i="74"/>
  <c r="F61" i="74"/>
  <c r="F32" i="74"/>
  <c r="F267" i="74"/>
  <c r="G21" i="86"/>
  <c r="I21" i="86" s="1"/>
  <c r="I20" i="86"/>
  <c r="G166" i="74"/>
  <c r="G279" i="74"/>
  <c r="G181" i="74"/>
  <c r="G153" i="74"/>
  <c r="G246" i="74"/>
  <c r="G275" i="74"/>
  <c r="G79" i="74"/>
  <c r="G44" i="74"/>
  <c r="G171" i="74"/>
  <c r="G314" i="74"/>
  <c r="G218" i="74"/>
  <c r="G244" i="74"/>
  <c r="G287" i="74"/>
  <c r="G334" i="74"/>
  <c r="G213" i="74"/>
  <c r="G184" i="74"/>
  <c r="G258" i="74"/>
  <c r="G214" i="74"/>
  <c r="K19" i="86"/>
  <c r="L19" i="86"/>
  <c r="G132" i="74"/>
  <c r="G179" i="74"/>
  <c r="G254" i="74"/>
  <c r="G60" i="74"/>
  <c r="G330" i="74"/>
  <c r="G156" i="74"/>
  <c r="G268" i="74"/>
  <c r="G332" i="74"/>
  <c r="G273" i="74"/>
  <c r="G104" i="74"/>
  <c r="G36" i="74"/>
  <c r="G398" i="74"/>
  <c r="G290" i="74"/>
  <c r="G298" i="74"/>
  <c r="G346" i="74"/>
  <c r="G414" i="74"/>
  <c r="G176" i="74"/>
  <c r="G195" i="74"/>
  <c r="G136" i="74"/>
  <c r="G88" i="74"/>
  <c r="G325" i="74"/>
  <c r="G435" i="74"/>
  <c r="G266" i="74"/>
  <c r="G384" i="74"/>
  <c r="G380" i="74"/>
  <c r="G286" i="74"/>
  <c r="G363" i="74"/>
  <c r="G347" i="74"/>
  <c r="G99" i="74"/>
  <c r="G389" i="74"/>
  <c r="G360" i="74"/>
  <c r="L27" i="86"/>
  <c r="K27" i="86"/>
  <c r="L28" i="86"/>
  <c r="L18" i="86"/>
  <c r="L29" i="86"/>
  <c r="L30" i="86"/>
  <c r="F351" i="74"/>
  <c r="F263" i="74"/>
  <c r="F257" i="74"/>
  <c r="F341" i="74"/>
  <c r="F209" i="74"/>
  <c r="F297" i="74"/>
  <c r="F230" i="74"/>
  <c r="F386" i="74"/>
  <c r="F420" i="74"/>
  <c r="F326" i="74"/>
  <c r="F354" i="74"/>
  <c r="F416" i="74"/>
  <c r="F371" i="74"/>
  <c r="F440" i="74"/>
  <c r="F413" i="74"/>
  <c r="F426" i="74"/>
  <c r="F363" i="74"/>
  <c r="F441" i="74"/>
  <c r="F414" i="74"/>
  <c r="F429" i="74"/>
  <c r="F362" i="74"/>
  <c r="F97" i="74"/>
  <c r="F250" i="74"/>
  <c r="F445" i="74"/>
  <c r="F393" i="74"/>
  <c r="F403" i="74"/>
  <c r="F367" i="74"/>
  <c r="F391" i="74"/>
  <c r="F357" i="74"/>
  <c r="F372" i="74"/>
  <c r="F348" i="74"/>
  <c r="F312" i="74"/>
  <c r="F224" i="74"/>
  <c r="F431" i="74"/>
  <c r="F315" i="74"/>
  <c r="F14" i="74"/>
  <c r="F35" i="74"/>
  <c r="F349" i="74"/>
  <c r="F332" i="74"/>
  <c r="F190" i="74"/>
  <c r="F155" i="74"/>
  <c r="F25" i="74"/>
  <c r="F411" i="74"/>
  <c r="F152" i="74"/>
  <c r="F197" i="74"/>
  <c r="F339" i="74"/>
  <c r="F374" i="74"/>
  <c r="F350" i="74"/>
  <c r="F334" i="74"/>
  <c r="F113" i="74"/>
  <c r="F183" i="74"/>
  <c r="F443" i="74"/>
  <c r="L10" i="86"/>
  <c r="K14" i="86"/>
  <c r="L8" i="86"/>
  <c r="L5" i="86"/>
  <c r="L6" i="86"/>
  <c r="L7" i="86"/>
  <c r="L9" i="86"/>
  <c r="L11" i="86"/>
  <c r="G243" i="74"/>
  <c r="G163" i="74"/>
  <c r="G352" i="74"/>
  <c r="G167" i="74"/>
  <c r="G310" i="74"/>
  <c r="F186" i="74"/>
  <c r="E319" i="74"/>
  <c r="D315" i="74"/>
  <c r="D241" i="74"/>
  <c r="C173" i="74"/>
  <c r="E85" i="74"/>
  <c r="C422" i="74"/>
  <c r="C148" i="74"/>
  <c r="D191" i="74"/>
  <c r="D277" i="74"/>
  <c r="C204" i="74"/>
  <c r="C177" i="74"/>
  <c r="D297" i="74"/>
  <c r="D419" i="74"/>
  <c r="F11" i="74"/>
  <c r="E105" i="74"/>
  <c r="C10" i="74"/>
  <c r="C203" i="74"/>
  <c r="E299" i="74"/>
  <c r="D107" i="74"/>
  <c r="E336" i="74"/>
  <c r="C315" i="74"/>
  <c r="C172" i="74"/>
  <c r="D53" i="74"/>
  <c r="E248" i="74"/>
  <c r="F231" i="74"/>
  <c r="C231" i="74"/>
  <c r="C295" i="74"/>
  <c r="D236" i="74"/>
  <c r="D181" i="74"/>
  <c r="E68" i="74"/>
  <c r="E320" i="74"/>
  <c r="C27" i="74"/>
  <c r="D158" i="74"/>
  <c r="D83" i="74"/>
  <c r="C67" i="74"/>
  <c r="D390" i="74"/>
  <c r="C20" i="74"/>
  <c r="E218" i="74"/>
  <c r="F66" i="74"/>
  <c r="F216" i="74"/>
  <c r="D212" i="74"/>
  <c r="C427" i="74"/>
  <c r="C350" i="74"/>
  <c r="C69" i="74"/>
  <c r="C299" i="74"/>
  <c r="C253" i="74"/>
  <c r="D133" i="74"/>
  <c r="D299" i="74"/>
  <c r="E265" i="74"/>
  <c r="D302" i="74"/>
  <c r="D238" i="74"/>
  <c r="E17" i="74"/>
  <c r="E164" i="74"/>
  <c r="E94" i="74"/>
  <c r="C32" i="74"/>
  <c r="F221" i="74"/>
  <c r="E162" i="74"/>
  <c r="C235" i="74"/>
  <c r="C30" i="74"/>
  <c r="C123" i="74"/>
  <c r="E191" i="74"/>
  <c r="E329" i="74"/>
  <c r="C329" i="74"/>
  <c r="E385" i="74"/>
  <c r="E70" i="74"/>
  <c r="C319" i="74"/>
  <c r="E83" i="74"/>
  <c r="E276" i="74"/>
  <c r="E69" i="74"/>
  <c r="E230" i="74"/>
  <c r="C297" i="74"/>
  <c r="E177" i="74"/>
  <c r="E159" i="74"/>
  <c r="C70" i="74"/>
  <c r="E95" i="74"/>
  <c r="D253" i="74"/>
  <c r="D148" i="74"/>
  <c r="D320" i="74"/>
  <c r="D54" i="74"/>
  <c r="D385" i="74"/>
  <c r="D230" i="74"/>
  <c r="D91" i="74"/>
  <c r="C444" i="74"/>
  <c r="E270" i="74"/>
  <c r="D270" i="74"/>
  <c r="C265" i="74"/>
  <c r="D67" i="74"/>
  <c r="C390" i="74"/>
  <c r="E302" i="74"/>
  <c r="D85" i="74"/>
  <c r="D170" i="74"/>
  <c r="D16" i="74"/>
  <c r="C255" i="74"/>
  <c r="E120" i="74"/>
  <c r="C51" i="74"/>
  <c r="E11" i="74"/>
  <c r="E33" i="74"/>
  <c r="E295" i="74"/>
  <c r="E13" i="74"/>
  <c r="E219" i="74"/>
  <c r="E97" i="74"/>
  <c r="E76" i="74"/>
  <c r="E38" i="74"/>
  <c r="D87" i="74"/>
  <c r="E283" i="74"/>
  <c r="E39" i="74"/>
  <c r="C66" i="74"/>
  <c r="D310" i="74"/>
  <c r="C118" i="74"/>
  <c r="E140" i="74"/>
  <c r="D137" i="74"/>
  <c r="D129" i="74"/>
  <c r="C430" i="74"/>
  <c r="C343" i="74"/>
  <c r="E374" i="74"/>
  <c r="D251" i="74"/>
  <c r="C425" i="74"/>
  <c r="D119" i="74"/>
  <c r="D222" i="74"/>
  <c r="D98" i="74"/>
  <c r="D262" i="74"/>
  <c r="E363" i="74"/>
  <c r="E66" i="74"/>
  <c r="C191" i="74"/>
  <c r="C385" i="74"/>
  <c r="C105" i="74"/>
  <c r="C107" i="74"/>
  <c r="C159" i="74"/>
  <c r="E133" i="74"/>
  <c r="C230" i="74"/>
  <c r="E253" i="74"/>
  <c r="C320" i="74"/>
  <c r="E91" i="74"/>
  <c r="C95" i="74"/>
  <c r="C91" i="74"/>
  <c r="C158" i="74"/>
  <c r="C189" i="74"/>
  <c r="E297" i="74"/>
  <c r="D70" i="74"/>
  <c r="D203" i="74"/>
  <c r="D105" i="74"/>
  <c r="D68" i="74"/>
  <c r="D329" i="74"/>
  <c r="D159" i="74"/>
  <c r="C336" i="74"/>
  <c r="D444" i="74"/>
  <c r="D265" i="74"/>
  <c r="E315" i="74"/>
  <c r="E67" i="74"/>
  <c r="C305" i="74"/>
  <c r="D280" i="74"/>
  <c r="E309" i="74"/>
  <c r="C308" i="74"/>
  <c r="C144" i="74"/>
  <c r="D359" i="74"/>
  <c r="E87" i="74"/>
  <c r="E53" i="74"/>
  <c r="C28" i="74"/>
  <c r="E24" i="74"/>
  <c r="E65" i="74"/>
  <c r="E27" i="74"/>
  <c r="E344" i="74"/>
  <c r="D196" i="74"/>
  <c r="E183" i="74"/>
  <c r="E110" i="74"/>
  <c r="E10" i="74"/>
  <c r="E14" i="74"/>
  <c r="D66" i="74"/>
  <c r="F20" i="74"/>
  <c r="F219" i="74"/>
  <c r="D292" i="74"/>
  <c r="E306" i="74"/>
  <c r="D279" i="74"/>
  <c r="E386" i="74"/>
  <c r="D171" i="74"/>
  <c r="E210" i="74"/>
  <c r="C55" i="74"/>
  <c r="D366" i="74"/>
  <c r="C82" i="74"/>
  <c r="E417" i="74"/>
  <c r="E435" i="74"/>
  <c r="D118" i="74"/>
  <c r="C212" i="74"/>
  <c r="C286" i="74"/>
  <c r="G362" i="74"/>
  <c r="D382" i="74"/>
  <c r="E163" i="74"/>
  <c r="D348" i="74"/>
  <c r="C392" i="74"/>
  <c r="E241" i="74"/>
  <c r="D121" i="74"/>
  <c r="C26" i="74"/>
  <c r="E261" i="74"/>
  <c r="C409" i="74"/>
  <c r="D282" i="74"/>
  <c r="C156" i="74"/>
  <c r="C86" i="74"/>
  <c r="C137" i="74"/>
  <c r="C122" i="74"/>
  <c r="E419" i="74"/>
  <c r="C381" i="74"/>
  <c r="D109" i="74"/>
  <c r="E298" i="74"/>
  <c r="E357" i="74"/>
  <c r="D437" i="74"/>
  <c r="D229" i="74"/>
  <c r="C208" i="74"/>
  <c r="E412" i="74"/>
  <c r="E349" i="74"/>
  <c r="C294" i="74"/>
  <c r="C201" i="74"/>
  <c r="E294" i="74"/>
  <c r="C363" i="74"/>
  <c r="D92" i="74"/>
  <c r="D284" i="74"/>
  <c r="D381" i="74"/>
  <c r="C163" i="74"/>
  <c r="C314" i="74"/>
  <c r="D71" i="74"/>
  <c r="D266" i="74"/>
  <c r="C132" i="74"/>
  <c r="E44" i="74"/>
  <c r="E77" i="74"/>
  <c r="E232" i="74"/>
  <c r="C96" i="74"/>
  <c r="E395" i="74"/>
  <c r="E198" i="74"/>
  <c r="D300" i="74"/>
  <c r="E119" i="74"/>
  <c r="D334" i="74"/>
  <c r="D182" i="74"/>
  <c r="C125" i="74"/>
  <c r="C157" i="74"/>
  <c r="E259" i="74"/>
  <c r="C241" i="74"/>
  <c r="D40" i="74"/>
  <c r="E64" i="74"/>
  <c r="E239" i="74"/>
  <c r="D395" i="74"/>
  <c r="E399" i="74"/>
  <c r="E124" i="74"/>
  <c r="D349" i="74"/>
  <c r="E184" i="74"/>
  <c r="C271" i="74"/>
  <c r="E145" i="74"/>
  <c r="E152" i="74"/>
  <c r="D273" i="74"/>
  <c r="D427" i="74"/>
  <c r="C181" i="74"/>
  <c r="C22" i="74"/>
  <c r="F432" i="74"/>
  <c r="C16" i="74"/>
  <c r="E436" i="74"/>
  <c r="D428" i="74"/>
  <c r="E366" i="74"/>
  <c r="C380" i="74"/>
  <c r="C120" i="74"/>
  <c r="D213" i="74"/>
  <c r="C79" i="74"/>
  <c r="E229" i="74"/>
  <c r="E49" i="74"/>
  <c r="E179" i="74"/>
  <c r="E240" i="74"/>
  <c r="D363" i="74"/>
  <c r="C435" i="74"/>
  <c r="D64" i="74"/>
  <c r="E337" i="74"/>
  <c r="C273" i="74"/>
  <c r="D402" i="74"/>
  <c r="C165" i="74"/>
  <c r="E202" i="74"/>
  <c r="E403" i="74"/>
  <c r="C398" i="74"/>
  <c r="D139" i="74"/>
  <c r="D386" i="74"/>
  <c r="E123" i="74"/>
  <c r="D261" i="74"/>
  <c r="C416" i="74"/>
  <c r="C226" i="74"/>
  <c r="C432" i="74"/>
  <c r="D407" i="74"/>
  <c r="C149" i="74"/>
  <c r="C404" i="74"/>
  <c r="E156" i="74"/>
  <c r="D149" i="74"/>
  <c r="D303" i="74"/>
  <c r="D306" i="74"/>
  <c r="D93" i="74"/>
  <c r="C85" i="74"/>
  <c r="D294" i="74"/>
  <c r="C247" i="74"/>
  <c r="E99" i="74"/>
  <c r="D194" i="74"/>
  <c r="E220" i="74"/>
  <c r="E413" i="74"/>
  <c r="E303" i="74"/>
  <c r="C47" i="74"/>
  <c r="C61" i="74"/>
  <c r="E371" i="74"/>
  <c r="E242" i="74"/>
  <c r="D74" i="74"/>
  <c r="E190" i="74"/>
  <c r="C98" i="74"/>
  <c r="E330" i="74"/>
  <c r="E126" i="74"/>
  <c r="E129" i="74"/>
  <c r="E157" i="74"/>
  <c r="C258" i="74"/>
  <c r="D123" i="74"/>
  <c r="E245" i="74"/>
  <c r="C251" i="74"/>
  <c r="D325" i="74"/>
  <c r="C346" i="74"/>
  <c r="C151" i="74"/>
  <c r="E187" i="74"/>
  <c r="D14" i="74"/>
  <c r="D278" i="74"/>
  <c r="C364" i="74"/>
  <c r="C134" i="74"/>
  <c r="C65" i="74"/>
  <c r="C170" i="74"/>
  <c r="D135" i="74"/>
  <c r="E437" i="74"/>
  <c r="C228" i="74"/>
  <c r="C362" i="74"/>
  <c r="E82" i="74"/>
  <c r="D364" i="74"/>
  <c r="D214" i="74"/>
  <c r="D371" i="74"/>
  <c r="D208" i="74"/>
  <c r="D63" i="74"/>
  <c r="E394" i="74"/>
  <c r="E314" i="74"/>
  <c r="D37" i="74"/>
  <c r="C124" i="74"/>
  <c r="E266" i="74"/>
  <c r="D190" i="74"/>
  <c r="D418" i="74"/>
  <c r="D157" i="74"/>
  <c r="E326" i="74"/>
  <c r="C322" i="74"/>
  <c r="D327" i="74"/>
  <c r="E96" i="74"/>
  <c r="C200" i="74"/>
  <c r="E61" i="74"/>
  <c r="D307" i="74"/>
  <c r="D379" i="74"/>
  <c r="C206" i="74"/>
  <c r="E289" i="74"/>
  <c r="E112" i="74"/>
  <c r="D193" i="74"/>
  <c r="D357" i="74"/>
  <c r="C272" i="74"/>
  <c r="E63" i="74"/>
  <c r="E269" i="74"/>
  <c r="C246" i="74"/>
  <c r="C42" i="74"/>
  <c r="C202" i="74"/>
  <c r="E37" i="74"/>
  <c r="C43" i="74"/>
  <c r="E100" i="74"/>
  <c r="E332" i="74"/>
  <c r="E426" i="74"/>
  <c r="C351" i="74"/>
  <c r="C34" i="74"/>
  <c r="C245" i="74"/>
  <c r="C182" i="74"/>
  <c r="D240" i="74"/>
  <c r="E393" i="74"/>
  <c r="D225" i="74"/>
  <c r="D304" i="74"/>
  <c r="C150" i="74"/>
  <c r="D173" i="74"/>
  <c r="F10" i="74"/>
  <c r="F247" i="74"/>
  <c r="F240" i="74"/>
  <c r="F33" i="74"/>
  <c r="D48" i="74"/>
  <c r="E32" i="74"/>
  <c r="D31" i="74"/>
  <c r="C63" i="74"/>
  <c r="C331" i="74"/>
  <c r="E340" i="74"/>
  <c r="C304" i="74"/>
  <c r="C14" i="74"/>
  <c r="C87" i="74"/>
  <c r="E423" i="74"/>
  <c r="C126" i="74"/>
  <c r="D285" i="74"/>
  <c r="C338" i="74"/>
  <c r="E258" i="74"/>
  <c r="E34" i="74"/>
  <c r="C372" i="74"/>
  <c r="C395" i="74"/>
  <c r="C146" i="74"/>
  <c r="E181" i="74"/>
  <c r="C369" i="74"/>
  <c r="C116" i="74"/>
  <c r="C334" i="74"/>
  <c r="D49" i="74"/>
  <c r="D61" i="74"/>
  <c r="C386" i="74"/>
  <c r="E350" i="74"/>
  <c r="D432" i="74"/>
  <c r="E384" i="74"/>
  <c r="D220" i="74"/>
  <c r="D99" i="74"/>
  <c r="D255" i="74"/>
  <c r="E360" i="74"/>
  <c r="D301" i="74"/>
  <c r="D409" i="74"/>
  <c r="E445" i="74"/>
  <c r="C45" i="74"/>
  <c r="E92" i="74"/>
  <c r="C175" i="74"/>
  <c r="C74" i="74"/>
  <c r="D96" i="74"/>
  <c r="D286" i="74"/>
  <c r="D275" i="74"/>
  <c r="C46" i="74"/>
  <c r="E434" i="74"/>
  <c r="C40" i="74"/>
  <c r="E188" i="74"/>
  <c r="C244" i="74"/>
  <c r="C383" i="74"/>
  <c r="E86" i="74"/>
  <c r="D259" i="74"/>
  <c r="D82" i="74"/>
  <c r="D167" i="74"/>
  <c r="E271" i="74"/>
  <c r="E284" i="74"/>
  <c r="D434" i="74"/>
  <c r="C195" i="74"/>
  <c r="D202" i="74"/>
  <c r="D368" i="74"/>
  <c r="D298" i="74"/>
  <c r="E93" i="74"/>
  <c r="D308" i="74"/>
  <c r="C99" i="74"/>
  <c r="C281" i="74"/>
  <c r="E372" i="74"/>
  <c r="E173" i="74"/>
  <c r="F27" i="74"/>
  <c r="F15" i="74"/>
  <c r="F17" i="74"/>
  <c r="C48" i="74"/>
  <c r="D32" i="74"/>
  <c r="C31" i="74"/>
  <c r="C342" i="74"/>
  <c r="C220" i="74"/>
  <c r="C49" i="74"/>
  <c r="E323" i="74"/>
  <c r="D362" i="74"/>
  <c r="E383" i="74"/>
  <c r="D77" i="74"/>
  <c r="E121" i="74"/>
  <c r="E194" i="74"/>
  <c r="C415" i="74"/>
  <c r="D413" i="74"/>
  <c r="E193" i="74"/>
  <c r="C249" i="74"/>
  <c r="E404" i="74"/>
  <c r="C239" i="74"/>
  <c r="E149" i="74"/>
  <c r="D86" i="74"/>
  <c r="D436" i="74"/>
  <c r="C78" i="74"/>
  <c r="D410" i="74"/>
  <c r="E354" i="74"/>
  <c r="C153" i="74"/>
  <c r="D231" i="74"/>
  <c r="E118" i="74"/>
  <c r="D34" i="74"/>
  <c r="E207" i="74"/>
  <c r="E424" i="74"/>
  <c r="E308" i="74"/>
  <c r="C429" i="74"/>
  <c r="C73" i="74"/>
  <c r="C266" i="74"/>
  <c r="C44" i="74"/>
  <c r="D218" i="74"/>
  <c r="E327" i="74"/>
  <c r="C167" i="74"/>
  <c r="E212" i="74"/>
  <c r="C119" i="74"/>
  <c r="E254" i="74"/>
  <c r="C143" i="74"/>
  <c r="C178" i="74"/>
  <c r="E430" i="74"/>
  <c r="D421" i="74"/>
  <c r="C12" i="74"/>
  <c r="E307" i="74"/>
  <c r="E380" i="74"/>
  <c r="D210" i="74"/>
  <c r="E347" i="74"/>
  <c r="E367" i="74"/>
  <c r="C410" i="74"/>
  <c r="E446" i="74"/>
  <c r="C17" i="74"/>
  <c r="D398" i="74"/>
  <c r="D412" i="74"/>
  <c r="E238" i="74"/>
  <c r="C214" i="74"/>
  <c r="C100" i="74"/>
  <c r="E211" i="74"/>
  <c r="C368" i="74"/>
  <c r="E285" i="74"/>
  <c r="C101" i="74"/>
  <c r="E338" i="74"/>
  <c r="D162" i="74"/>
  <c r="F265" i="74"/>
  <c r="F245" i="74"/>
  <c r="F13" i="74"/>
  <c r="C68" i="74"/>
  <c r="C162" i="74"/>
  <c r="E148" i="74"/>
  <c r="E107" i="74"/>
  <c r="E189" i="74"/>
  <c r="C276" i="74"/>
  <c r="C54" i="74"/>
  <c r="E203" i="74"/>
  <c r="E158" i="74"/>
  <c r="C83" i="74"/>
  <c r="E54" i="74"/>
  <c r="C133" i="74"/>
  <c r="C234" i="74"/>
  <c r="E234" i="74"/>
  <c r="D189" i="74"/>
  <c r="D319" i="74"/>
  <c r="D177" i="74"/>
  <c r="D95" i="74"/>
  <c r="D69" i="74"/>
  <c r="D234" i="74"/>
  <c r="D276" i="74"/>
  <c r="D336" i="74"/>
  <c r="E444" i="74"/>
  <c r="C270" i="74"/>
  <c r="E305" i="74"/>
  <c r="D305" i="74"/>
  <c r="E390" i="74"/>
  <c r="E280" i="74"/>
  <c r="D309" i="74"/>
  <c r="C106" i="74"/>
  <c r="C81" i="74"/>
  <c r="E147" i="74"/>
  <c r="E277" i="74"/>
  <c r="D120" i="74"/>
  <c r="E58" i="74"/>
  <c r="E20" i="74"/>
  <c r="E12" i="74"/>
  <c r="E359" i="74"/>
  <c r="E369" i="74"/>
  <c r="E31" i="74"/>
  <c r="E48" i="74"/>
  <c r="F28" i="74"/>
  <c r="F18" i="74"/>
  <c r="F274" i="74"/>
  <c r="E301" i="74"/>
  <c r="C291" i="74"/>
  <c r="D124" i="74"/>
  <c r="D346" i="74"/>
  <c r="C323" i="74"/>
  <c r="E300" i="74"/>
  <c r="E356" i="74"/>
  <c r="C373" i="74"/>
  <c r="D330" i="74"/>
  <c r="C11" i="74"/>
  <c r="D268" i="74"/>
  <c r="E169" i="74"/>
  <c r="D338" i="74"/>
  <c r="D188" i="74"/>
  <c r="F73" i="74"/>
  <c r="E296" i="74"/>
  <c r="E15" i="74"/>
  <c r="E43" i="74"/>
  <c r="G37" i="74"/>
  <c r="E143" i="74"/>
  <c r="E165" i="74"/>
  <c r="E272" i="74"/>
  <c r="E84" i="74"/>
  <c r="E28" i="74"/>
  <c r="C400" i="74"/>
  <c r="F430" i="74"/>
  <c r="D384" i="74"/>
  <c r="C289" i="74"/>
  <c r="D426" i="74"/>
  <c r="F46" i="74"/>
  <c r="E243" i="74"/>
  <c r="F85" i="74"/>
  <c r="F53" i="74"/>
  <c r="C287" i="74"/>
  <c r="C296" i="74"/>
  <c r="C93" i="74"/>
  <c r="D132" i="74"/>
  <c r="F43" i="74"/>
  <c r="D226" i="74"/>
  <c r="E252" i="74"/>
  <c r="C169" i="74"/>
  <c r="D403" i="74"/>
  <c r="E318" i="74"/>
  <c r="C401" i="74"/>
  <c r="C420" i="74"/>
  <c r="C426" i="74"/>
  <c r="E342" i="74"/>
  <c r="D221" i="74"/>
  <c r="E421" i="74"/>
  <c r="D44" i="74"/>
  <c r="E381" i="74"/>
  <c r="C349" i="74"/>
  <c r="E275" i="74"/>
  <c r="E422" i="74"/>
  <c r="E407" i="74"/>
  <c r="F320" i="74"/>
  <c r="D281" i="74"/>
  <c r="E125" i="74"/>
  <c r="E391" i="74"/>
  <c r="D184" i="74"/>
  <c r="F49" i="74"/>
  <c r="C327" i="74"/>
  <c r="C135" i="74"/>
  <c r="E103" i="74"/>
  <c r="D178" i="74"/>
  <c r="E410" i="74"/>
  <c r="E176" i="74"/>
  <c r="E171" i="74"/>
  <c r="C318" i="74"/>
  <c r="D429" i="74"/>
  <c r="C217" i="74"/>
  <c r="E213" i="74"/>
  <c r="C388" i="74"/>
  <c r="C236" i="74"/>
  <c r="E192" i="74"/>
  <c r="C256" i="74"/>
  <c r="C145" i="74"/>
  <c r="C185" i="74"/>
  <c r="D127" i="74"/>
  <c r="C131" i="74"/>
  <c r="C179" i="74"/>
  <c r="D36" i="74"/>
  <c r="D287" i="74"/>
  <c r="E225" i="74"/>
  <c r="C325" i="74"/>
  <c r="E185" i="74"/>
  <c r="D318" i="74"/>
  <c r="C121" i="74"/>
  <c r="C317" i="74"/>
  <c r="D430" i="74"/>
  <c r="E255" i="74"/>
  <c r="C237" i="74"/>
  <c r="D269" i="74"/>
  <c r="E178" i="74"/>
  <c r="D198" i="74"/>
  <c r="E345" i="74"/>
  <c r="C414" i="74"/>
  <c r="E379" i="74"/>
  <c r="C102" i="74"/>
  <c r="D103" i="74"/>
  <c r="C39" i="74"/>
  <c r="D388" i="74"/>
  <c r="C391" i="74"/>
  <c r="E392" i="74"/>
  <c r="E331" i="74"/>
  <c r="D122" i="74"/>
  <c r="D201" i="74"/>
  <c r="E346" i="74"/>
  <c r="C227" i="74"/>
  <c r="F31" i="74"/>
  <c r="E268" i="74"/>
  <c r="E150" i="74"/>
  <c r="D211" i="74"/>
  <c r="D337" i="74"/>
  <c r="E135" i="74"/>
  <c r="D125" i="74"/>
  <c r="C306" i="74"/>
  <c r="E438" i="74"/>
  <c r="C366" i="74"/>
  <c r="D187" i="74"/>
  <c r="D239" i="74"/>
  <c r="C218" i="74"/>
  <c r="C193" i="74"/>
  <c r="E122" i="74"/>
  <c r="C140" i="74"/>
  <c r="C357" i="74"/>
  <c r="C355" i="74"/>
  <c r="C365" i="74"/>
  <c r="C358" i="74"/>
  <c r="E328" i="74"/>
  <c r="D328" i="74"/>
  <c r="C412" i="74"/>
  <c r="E411" i="74"/>
  <c r="C240" i="74"/>
  <c r="C92" i="74"/>
  <c r="E317" i="74"/>
  <c r="C225" i="74"/>
  <c r="C114" i="74"/>
  <c r="D163" i="74"/>
  <c r="D237" i="74"/>
  <c r="C428" i="74"/>
  <c r="D291" i="74"/>
  <c r="C238" i="74"/>
  <c r="D248" i="74"/>
  <c r="E180" i="74"/>
  <c r="E45" i="74"/>
  <c r="E401" i="74"/>
  <c r="C437" i="74"/>
  <c r="D441" i="74"/>
  <c r="C64" i="74"/>
  <c r="D111" i="74"/>
  <c r="D247" i="74"/>
  <c r="D52" i="74"/>
  <c r="D289" i="74"/>
  <c r="E132" i="74"/>
  <c r="C37" i="74"/>
  <c r="E195" i="74"/>
  <c r="C186" i="74"/>
  <c r="D115" i="74"/>
  <c r="D55" i="74"/>
  <c r="D422" i="74"/>
  <c r="D317" i="74"/>
  <c r="C18" i="74"/>
  <c r="F196" i="74"/>
  <c r="D263" i="74"/>
  <c r="C408" i="74"/>
  <c r="C199" i="74"/>
  <c r="D128" i="74"/>
  <c r="C250" i="74"/>
  <c r="C375" i="74"/>
  <c r="C261" i="74"/>
  <c r="E111" i="74"/>
  <c r="E172" i="74"/>
  <c r="D260" i="74"/>
  <c r="C446" i="74"/>
  <c r="D356" i="74"/>
  <c r="C210" i="74"/>
  <c r="D420" i="74"/>
  <c r="D443" i="74"/>
  <c r="E144" i="74"/>
  <c r="E23" i="74"/>
  <c r="D227" i="74"/>
  <c r="E136" i="74"/>
  <c r="C447" i="74"/>
  <c r="D331" i="74"/>
  <c r="C301" i="74"/>
  <c r="E134" i="74"/>
  <c r="D387" i="74"/>
  <c r="D104" i="74"/>
  <c r="C275" i="74"/>
  <c r="D228" i="74"/>
  <c r="C90" i="74"/>
  <c r="E139" i="74"/>
  <c r="C340" i="74"/>
  <c r="C21" i="74"/>
  <c r="C423" i="74"/>
  <c r="C229" i="74"/>
  <c r="D414" i="74"/>
  <c r="E114" i="74"/>
  <c r="E226" i="74"/>
  <c r="D73" i="74"/>
  <c r="C424" i="74"/>
  <c r="D258" i="74"/>
  <c r="F42" i="74"/>
  <c r="D311" i="74"/>
  <c r="D324" i="74"/>
  <c r="C288" i="74"/>
  <c r="E154" i="74"/>
  <c r="E290" i="74"/>
  <c r="D113" i="74"/>
  <c r="E204" i="74"/>
  <c r="C207" i="74"/>
  <c r="D332" i="74"/>
  <c r="D166" i="74"/>
  <c r="C443" i="74"/>
  <c r="D252" i="74"/>
  <c r="D126" i="74"/>
  <c r="E170" i="74"/>
  <c r="E237" i="74"/>
  <c r="D377" i="74"/>
  <c r="C104" i="74"/>
  <c r="E389" i="74"/>
  <c r="D378" i="74"/>
  <c r="C183" i="74"/>
  <c r="E343" i="74"/>
  <c r="E102" i="74"/>
  <c r="C411" i="74"/>
  <c r="D246" i="74"/>
  <c r="C300" i="74"/>
  <c r="C161" i="74"/>
  <c r="C333" i="74"/>
  <c r="E90" i="74"/>
  <c r="C377" i="74"/>
  <c r="C405" i="74"/>
  <c r="D290" i="74"/>
  <c r="C222" i="74"/>
  <c r="C41" i="74"/>
  <c r="D245" i="74"/>
  <c r="E73" i="74"/>
  <c r="E256" i="74"/>
  <c r="C285" i="74"/>
  <c r="E321" i="74"/>
  <c r="C354" i="74"/>
  <c r="E104" i="74"/>
  <c r="C376" i="74"/>
  <c r="C345" i="74"/>
  <c r="E80" i="74"/>
  <c r="E175" i="74"/>
  <c r="C233" i="74"/>
  <c r="D18" i="74"/>
  <c r="D131" i="74"/>
  <c r="E376" i="74"/>
  <c r="C264" i="74"/>
  <c r="E322" i="74"/>
  <c r="C370" i="74"/>
  <c r="C438" i="74"/>
  <c r="C60" i="74"/>
  <c r="F147" i="74"/>
  <c r="D288" i="74"/>
  <c r="C50" i="74"/>
  <c r="E59" i="74"/>
  <c r="D425" i="74"/>
  <c r="E427" i="74"/>
  <c r="C180" i="74"/>
  <c r="C127" i="74"/>
  <c r="E388" i="74"/>
  <c r="D323" i="74"/>
  <c r="C348" i="74"/>
  <c r="E397" i="74"/>
  <c r="E398" i="74"/>
  <c r="C36" i="74"/>
  <c r="C277" i="74"/>
  <c r="E233" i="74"/>
  <c r="E227" i="74"/>
  <c r="C223" i="74"/>
  <c r="D394" i="74"/>
  <c r="D207" i="74"/>
  <c r="D447" i="74"/>
  <c r="C147" i="74"/>
  <c r="D30" i="74"/>
  <c r="D45" i="74"/>
  <c r="D406" i="74"/>
  <c r="C374" i="74"/>
  <c r="E373" i="74"/>
  <c r="D232" i="74"/>
  <c r="C111" i="74"/>
  <c r="E18" i="74"/>
  <c r="E52" i="74"/>
  <c r="D370" i="74"/>
  <c r="D154" i="74"/>
  <c r="E223" i="74"/>
  <c r="C176" i="74"/>
  <c r="D392" i="74"/>
  <c r="C442" i="74"/>
  <c r="D114" i="74"/>
  <c r="E228" i="74"/>
  <c r="D186" i="74"/>
  <c r="E26" i="74"/>
  <c r="C387" i="74"/>
  <c r="D411" i="74"/>
  <c r="C360" i="74"/>
  <c r="C242" i="74"/>
  <c r="E291" i="74"/>
  <c r="E108" i="74"/>
  <c r="D183" i="74"/>
  <c r="E101" i="74"/>
  <c r="E22" i="74"/>
  <c r="D156" i="74"/>
  <c r="E131" i="74"/>
  <c r="C419" i="74"/>
  <c r="F206" i="74"/>
  <c r="E355" i="74"/>
  <c r="C160" i="74"/>
  <c r="E313" i="74"/>
  <c r="E209" i="74"/>
  <c r="E433" i="74"/>
  <c r="D424" i="74"/>
  <c r="D254" i="74"/>
  <c r="E415" i="74"/>
  <c r="E287" i="74"/>
  <c r="C196" i="74"/>
  <c r="C23" i="74"/>
  <c r="E333" i="74"/>
  <c r="C371" i="74"/>
  <c r="D244" i="74"/>
  <c r="D243" i="74"/>
  <c r="E402" i="74"/>
  <c r="D367" i="74"/>
  <c r="D144" i="74"/>
  <c r="C76" i="74"/>
  <c r="D215" i="74"/>
  <c r="C361" i="74"/>
  <c r="C399" i="74"/>
  <c r="E153" i="74"/>
  <c r="E420" i="74"/>
  <c r="C332" i="74"/>
  <c r="E106" i="74"/>
  <c r="D333" i="74"/>
  <c r="C84" i="74"/>
  <c r="C436" i="74"/>
  <c r="D350" i="74"/>
  <c r="E16" i="74"/>
  <c r="E334" i="74"/>
  <c r="C421" i="74"/>
  <c r="E74" i="74"/>
  <c r="E425" i="74"/>
  <c r="E416" i="74"/>
  <c r="E439" i="74"/>
  <c r="E113" i="74"/>
  <c r="C89" i="74"/>
  <c r="D217" i="74"/>
  <c r="C389" i="74"/>
  <c r="C152" i="74"/>
  <c r="C441" i="74"/>
  <c r="C109" i="74"/>
  <c r="E440" i="74"/>
  <c r="C80" i="74"/>
  <c r="E447" i="74"/>
  <c r="D192" i="74"/>
  <c r="E235" i="74"/>
  <c r="D180" i="74"/>
  <c r="E161" i="74"/>
  <c r="D400" i="74"/>
  <c r="F202" i="74"/>
  <c r="C311" i="74"/>
  <c r="E216" i="74"/>
  <c r="E408" i="74"/>
  <c r="D257" i="74"/>
  <c r="C166" i="74"/>
  <c r="C88" i="74"/>
  <c r="D361" i="74"/>
  <c r="C190" i="74"/>
  <c r="D274" i="74"/>
  <c r="D271" i="74"/>
  <c r="C174" i="74"/>
  <c r="D100" i="74"/>
  <c r="E432" i="74"/>
  <c r="D340" i="74"/>
  <c r="E21" i="74"/>
  <c r="D174" i="74"/>
  <c r="C417" i="74"/>
  <c r="C71" i="74"/>
  <c r="C29" i="74"/>
  <c r="D342" i="74"/>
  <c r="C112" i="74"/>
  <c r="D347" i="74"/>
  <c r="E247" i="74"/>
  <c r="D81" i="74"/>
  <c r="C293" i="74"/>
  <c r="E62" i="74"/>
  <c r="C321" i="74"/>
  <c r="C356" i="74"/>
  <c r="D176" i="74"/>
  <c r="E174" i="74"/>
  <c r="C252" i="74"/>
  <c r="D354" i="74"/>
  <c r="C155" i="74"/>
  <c r="C13" i="74"/>
  <c r="E217" i="74"/>
  <c r="D383" i="74"/>
  <c r="D195" i="74"/>
  <c r="E377" i="74"/>
  <c r="E364" i="74"/>
  <c r="E409" i="74"/>
  <c r="D345" i="74"/>
  <c r="C184" i="74"/>
  <c r="C139" i="74"/>
  <c r="C72" i="74"/>
  <c r="D293" i="74"/>
  <c r="D249" i="74"/>
  <c r="D161" i="74"/>
  <c r="D35" i="74"/>
  <c r="D376" i="74"/>
  <c r="C108" i="74"/>
  <c r="D79" i="74"/>
  <c r="E382" i="74"/>
  <c r="D374" i="74"/>
  <c r="F178" i="74"/>
  <c r="C216" i="74"/>
  <c r="C312" i="74"/>
  <c r="D250" i="74"/>
  <c r="D172" i="74"/>
  <c r="D200" i="74"/>
  <c r="E286" i="74"/>
  <c r="C187" i="74"/>
  <c r="D38" i="74"/>
  <c r="E78" i="74"/>
  <c r="E428" i="74"/>
  <c r="E362" i="74"/>
  <c r="C248" i="74"/>
  <c r="C274" i="74"/>
  <c r="E89" i="74"/>
  <c r="D423" i="74"/>
  <c r="D343" i="74"/>
  <c r="C164" i="74"/>
  <c r="F157" i="74"/>
  <c r="E311" i="74"/>
  <c r="E182" i="74"/>
  <c r="E348" i="74"/>
  <c r="D22" i="74"/>
  <c r="D46" i="74"/>
  <c r="C394" i="74"/>
  <c r="C268" i="74"/>
  <c r="E79" i="74"/>
  <c r="E208" i="74"/>
  <c r="E278" i="74"/>
  <c r="D147" i="74"/>
  <c r="D445" i="74"/>
  <c r="D233" i="74"/>
  <c r="C335" i="74"/>
  <c r="E335" i="74"/>
  <c r="D145" i="74"/>
  <c r="C192" i="74"/>
  <c r="C215" i="74"/>
  <c r="D415" i="74"/>
  <c r="F288" i="74"/>
  <c r="F302" i="74"/>
  <c r="G308" i="74"/>
  <c r="F311" i="74"/>
  <c r="F337" i="74"/>
  <c r="F344" i="74"/>
  <c r="F342" i="74"/>
  <c r="F361" i="74"/>
  <c r="F56" i="74"/>
  <c r="E316" i="74"/>
  <c r="C142" i="74"/>
  <c r="E257" i="74"/>
  <c r="E341" i="74"/>
  <c r="E288" i="74"/>
  <c r="D316" i="74"/>
  <c r="D431" i="74"/>
  <c r="D358" i="74"/>
  <c r="C280" i="74"/>
  <c r="C328" i="74"/>
  <c r="D142" i="74"/>
  <c r="E339" i="74"/>
  <c r="C128" i="74"/>
  <c r="C313" i="74"/>
  <c r="E358" i="74"/>
  <c r="E396" i="74"/>
  <c r="C431" i="74"/>
  <c r="D199" i="74"/>
  <c r="C267" i="74"/>
  <c r="E324" i="74"/>
  <c r="C302" i="74"/>
  <c r="D312" i="74"/>
  <c r="C341" i="74"/>
  <c r="D339" i="74"/>
  <c r="E142" i="74"/>
  <c r="D313" i="74"/>
  <c r="D168" i="74"/>
  <c r="D408" i="74"/>
  <c r="E50" i="74"/>
  <c r="D50" i="74"/>
  <c r="E312" i="74"/>
  <c r="C316" i="74"/>
  <c r="D396" i="74"/>
  <c r="C59" i="74"/>
  <c r="C324" i="74"/>
  <c r="D341" i="74"/>
  <c r="C224" i="74"/>
  <c r="D216" i="74"/>
  <c r="D267" i="74"/>
  <c r="E160" i="74"/>
  <c r="E199" i="74"/>
  <c r="E365" i="74"/>
  <c r="E224" i="74"/>
  <c r="D224" i="74"/>
  <c r="C396" i="74"/>
  <c r="D75" i="74"/>
  <c r="C75" i="74"/>
  <c r="E352" i="74"/>
  <c r="D57" i="74"/>
  <c r="C352" i="74"/>
  <c r="D197" i="74"/>
  <c r="E57" i="74"/>
  <c r="C57" i="74"/>
  <c r="D352" i="74"/>
  <c r="E141" i="74"/>
  <c r="E138" i="74"/>
  <c r="C138" i="74"/>
  <c r="D141" i="74"/>
  <c r="C141" i="74"/>
  <c r="E75" i="74"/>
  <c r="D138" i="74"/>
  <c r="E197" i="74"/>
  <c r="C197" i="74"/>
  <c r="E117" i="74"/>
  <c r="C117" i="74"/>
  <c r="D117" i="74"/>
  <c r="C439" i="74"/>
  <c r="E325" i="74"/>
  <c r="D223" i="74"/>
  <c r="D179" i="74"/>
  <c r="C282" i="74"/>
  <c r="C97" i="74"/>
  <c r="D397" i="74"/>
  <c r="D140" i="74"/>
  <c r="C198" i="74"/>
  <c r="D153" i="74"/>
  <c r="F131" i="74"/>
  <c r="F211" i="74"/>
  <c r="D365" i="74"/>
  <c r="E267" i="74"/>
  <c r="C433" i="74"/>
  <c r="C171" i="74"/>
  <c r="D88" i="74"/>
  <c r="E442" i="74"/>
  <c r="C284" i="74"/>
  <c r="C232" i="74"/>
  <c r="E292" i="74"/>
  <c r="E146" i="74"/>
  <c r="D321" i="74"/>
  <c r="D242" i="74"/>
  <c r="C219" i="74"/>
  <c r="D175" i="74"/>
  <c r="C359" i="74"/>
  <c r="C211" i="74"/>
  <c r="D438" i="74"/>
  <c r="C283" i="74"/>
  <c r="E167" i="74"/>
  <c r="D440" i="74"/>
  <c r="D204" i="74"/>
  <c r="D29" i="74"/>
  <c r="C19" i="74"/>
  <c r="C110" i="74"/>
  <c r="E88" i="74"/>
  <c r="E166" i="74"/>
  <c r="D369" i="74"/>
  <c r="C115" i="74"/>
  <c r="E36" i="74"/>
  <c r="D116" i="74"/>
  <c r="D264" i="74"/>
  <c r="E40" i="74"/>
  <c r="C378" i="74"/>
  <c r="D372" i="74"/>
  <c r="C292" i="74"/>
  <c r="E310" i="74"/>
  <c r="F63" i="74"/>
  <c r="D355" i="74"/>
  <c r="C339" i="74"/>
  <c r="C209" i="74"/>
  <c r="E431" i="74"/>
  <c r="D59" i="74"/>
  <c r="D399" i="74"/>
  <c r="C310" i="74"/>
  <c r="D446" i="74"/>
  <c r="D417" i="74"/>
  <c r="E368" i="74"/>
  <c r="C25" i="74"/>
  <c r="D235" i="74"/>
  <c r="E260" i="74"/>
  <c r="C413" i="74"/>
  <c r="C379" i="74"/>
  <c r="C445" i="74"/>
  <c r="C243" i="74"/>
  <c r="C290" i="74"/>
  <c r="E361" i="74"/>
  <c r="D23" i="74"/>
  <c r="E155" i="74"/>
  <c r="C38" i="74"/>
  <c r="E116" i="74"/>
  <c r="E56" i="74"/>
  <c r="D21" i="74"/>
  <c r="C58" i="74"/>
  <c r="D152" i="74"/>
  <c r="C269" i="74"/>
  <c r="C298" i="74"/>
  <c r="E414" i="74"/>
  <c r="C62" i="74"/>
  <c r="E109" i="74"/>
  <c r="E281" i="74"/>
  <c r="D146" i="74"/>
  <c r="D102" i="74"/>
  <c r="E279" i="74"/>
  <c r="C393" i="74"/>
  <c r="C278" i="74"/>
  <c r="C406" i="74"/>
  <c r="C113" i="74"/>
  <c r="E222" i="74"/>
  <c r="E205" i="74"/>
  <c r="C15" i="74"/>
  <c r="D206" i="74"/>
  <c r="E370" i="74"/>
  <c r="D169" i="74"/>
  <c r="C303" i="74"/>
  <c r="C337" i="74"/>
  <c r="D150" i="74"/>
  <c r="D108" i="74"/>
  <c r="E406" i="74"/>
  <c r="D155" i="74"/>
  <c r="C35" i="74"/>
  <c r="E127" i="74"/>
  <c r="E55" i="74"/>
  <c r="D26" i="74"/>
  <c r="D256" i="74"/>
  <c r="C279" i="74"/>
  <c r="E236" i="74"/>
  <c r="D351" i="74"/>
  <c r="C440" i="74"/>
  <c r="C403" i="74"/>
  <c r="D435" i="74"/>
  <c r="D373" i="74"/>
  <c r="D185" i="74"/>
  <c r="C259" i="74"/>
  <c r="C56" i="74"/>
  <c r="C353" i="74"/>
  <c r="C221" i="74"/>
  <c r="E71" i="74"/>
  <c r="E304" i="74"/>
  <c r="E35" i="74"/>
  <c r="D326" i="74"/>
  <c r="F116" i="74"/>
  <c r="F146" i="74"/>
  <c r="E263" i="74"/>
  <c r="C168" i="74"/>
  <c r="E168" i="74"/>
  <c r="C205" i="74"/>
  <c r="D375" i="74"/>
  <c r="E46" i="74"/>
  <c r="E19" i="74"/>
  <c r="C402" i="74"/>
  <c r="E244" i="74"/>
  <c r="C188" i="74"/>
  <c r="E400" i="74"/>
  <c r="E137" i="74"/>
  <c r="C130" i="74"/>
  <c r="C260" i="74"/>
  <c r="E351" i="74"/>
  <c r="E250" i="74"/>
  <c r="D439" i="74"/>
  <c r="E249" i="74"/>
  <c r="D78" i="74"/>
  <c r="C384" i="74"/>
  <c r="F139" i="74"/>
  <c r="D160" i="74"/>
  <c r="D433" i="74"/>
  <c r="E251" i="74"/>
  <c r="D136" i="74"/>
  <c r="E378" i="74"/>
  <c r="C33" i="74"/>
  <c r="D101" i="74"/>
  <c r="E200" i="74"/>
  <c r="D335" i="74"/>
  <c r="E246" i="74"/>
  <c r="D416" i="74"/>
  <c r="C213" i="74"/>
  <c r="E115" i="74"/>
  <c r="D56" i="74"/>
  <c r="C397" i="74"/>
  <c r="D106" i="74"/>
  <c r="D60" i="74"/>
  <c r="E214" i="74"/>
  <c r="E81" i="74"/>
  <c r="C103" i="74"/>
  <c r="E29" i="74"/>
  <c r="E387" i="74"/>
  <c r="E201" i="74"/>
  <c r="E282" i="74"/>
  <c r="C326" i="74"/>
  <c r="E98" i="74"/>
  <c r="D90" i="74"/>
  <c r="C136" i="74"/>
  <c r="C129" i="74"/>
  <c r="C344" i="74"/>
  <c r="E429" i="74"/>
  <c r="E196" i="74"/>
  <c r="C194" i="74"/>
  <c r="C53" i="74"/>
  <c r="E221" i="74"/>
  <c r="E25" i="74"/>
  <c r="C94" i="74"/>
  <c r="C154" i="74"/>
  <c r="C254" i="74"/>
  <c r="D380" i="74"/>
  <c r="D205" i="74"/>
  <c r="D442" i="74"/>
  <c r="D393" i="74"/>
  <c r="E30" i="74"/>
  <c r="D322" i="74"/>
  <c r="F212" i="74"/>
  <c r="C263" i="74"/>
  <c r="C257" i="74"/>
  <c r="E128" i="74"/>
  <c r="D209" i="74"/>
  <c r="C24" i="74"/>
  <c r="C434" i="74"/>
  <c r="C418" i="74"/>
  <c r="E418" i="74"/>
  <c r="D25" i="74"/>
  <c r="C52" i="74"/>
  <c r="C309" i="74"/>
  <c r="E274" i="74"/>
  <c r="D19" i="74"/>
  <c r="D360" i="74"/>
  <c r="D401" i="74"/>
  <c r="E441" i="74"/>
  <c r="E130" i="74"/>
  <c r="E293" i="74"/>
  <c r="E206" i="74"/>
  <c r="E215" i="74"/>
  <c r="D314" i="74"/>
  <c r="D112" i="74"/>
  <c r="C407" i="74"/>
  <c r="D389" i="74"/>
  <c r="E273" i="74"/>
  <c r="D80" i="74"/>
  <c r="D405" i="74"/>
  <c r="E186" i="74"/>
  <c r="D89" i="74"/>
  <c r="C382" i="74"/>
  <c r="C367" i="74"/>
  <c r="C347" i="74"/>
  <c r="D391" i="74"/>
  <c r="E405" i="74"/>
  <c r="E375" i="74"/>
  <c r="E262" i="74"/>
  <c r="D130" i="74"/>
  <c r="D62" i="74"/>
  <c r="E264" i="74"/>
  <c r="E60" i="74"/>
  <c r="C330" i="74"/>
  <c r="D404" i="74"/>
  <c r="C307" i="74"/>
  <c r="E443" i="74"/>
  <c r="C77" i="74"/>
  <c r="E231" i="74"/>
  <c r="D134" i="74"/>
  <c r="C262" i="74"/>
  <c r="F210" i="74"/>
  <c r="E41" i="74"/>
  <c r="E42" i="74"/>
  <c r="E72" i="74"/>
  <c r="D28" i="74"/>
  <c r="D72" i="74"/>
  <c r="E51" i="74"/>
  <c r="D219" i="74"/>
  <c r="E353" i="74"/>
  <c r="D97" i="74"/>
  <c r="D165" i="74"/>
  <c r="D76" i="74"/>
  <c r="D296" i="74"/>
  <c r="E151" i="74"/>
  <c r="D42" i="74"/>
  <c r="D84" i="74"/>
  <c r="D94" i="74"/>
  <c r="D164" i="74"/>
  <c r="D12" i="74"/>
  <c r="D65" i="74"/>
  <c r="D295" i="74"/>
  <c r="D33" i="74"/>
  <c r="D11" i="74"/>
  <c r="D272" i="74"/>
  <c r="D110" i="74"/>
  <c r="D17" i="74"/>
  <c r="D43" i="74"/>
  <c r="D20" i="74"/>
  <c r="D24" i="74"/>
  <c r="D13" i="74"/>
  <c r="D15" i="74"/>
  <c r="D58" i="74"/>
  <c r="D143" i="74"/>
  <c r="D41" i="74"/>
  <c r="D283" i="74"/>
  <c r="E47" i="74"/>
  <c r="D344" i="74"/>
  <c r="D39" i="74"/>
  <c r="D27" i="74"/>
  <c r="D10" i="74"/>
  <c r="F323" i="74" l="1"/>
  <c r="F200" i="74"/>
  <c r="F365" i="74"/>
  <c r="F296" i="74"/>
  <c r="F300" i="74"/>
  <c r="F24" i="74"/>
  <c r="F295" i="74"/>
  <c r="F353" i="74"/>
  <c r="F392" i="74"/>
  <c r="F270" i="74"/>
  <c r="F133" i="74"/>
  <c r="G432" i="74"/>
  <c r="H432" i="74" s="1"/>
  <c r="F319" i="74"/>
  <c r="F19" i="74"/>
  <c r="F114" i="74"/>
  <c r="F313" i="74"/>
  <c r="F205" i="74"/>
  <c r="F226" i="74"/>
  <c r="F396" i="74"/>
  <c r="F328" i="74"/>
  <c r="F192" i="74"/>
  <c r="F163" i="74"/>
  <c r="H163" i="74" s="1"/>
  <c r="F159" i="74"/>
  <c r="F397" i="74"/>
  <c r="F355" i="74"/>
  <c r="F109" i="74"/>
  <c r="F145" i="74"/>
  <c r="F172" i="74"/>
  <c r="G241" i="74"/>
  <c r="G408" i="74"/>
  <c r="H408" i="74" s="1"/>
  <c r="F47" i="74"/>
  <c r="F378" i="74"/>
  <c r="F193" i="74"/>
  <c r="F329" i="74"/>
  <c r="F290" i="74"/>
  <c r="H290" i="74" s="1"/>
  <c r="F299" i="74"/>
  <c r="F434" i="74"/>
  <c r="F253" i="74"/>
  <c r="F388" i="74"/>
  <c r="F447" i="74"/>
  <c r="F123" i="74"/>
  <c r="F34" i="74"/>
  <c r="F256" i="74"/>
  <c r="F177" i="74"/>
  <c r="F285" i="74"/>
  <c r="F189" i="74"/>
  <c r="F154" i="74"/>
  <c r="F422" i="74"/>
  <c r="F370" i="74"/>
  <c r="F421" i="74"/>
  <c r="F369" i="74"/>
  <c r="F423" i="74"/>
  <c r="F381" i="74"/>
  <c r="F387" i="74"/>
  <c r="F418" i="74"/>
  <c r="F382" i="74"/>
  <c r="F213" i="74"/>
  <c r="H213" i="74" s="1"/>
  <c r="F129" i="74"/>
  <c r="F385" i="74"/>
  <c r="F404" i="74"/>
  <c r="F435" i="74"/>
  <c r="H435" i="74" s="1"/>
  <c r="F368" i="74"/>
  <c r="F442" i="74"/>
  <c r="F352" i="74"/>
  <c r="H352" i="74" s="1"/>
  <c r="F324" i="74"/>
  <c r="H375" i="74"/>
  <c r="F258" i="74"/>
  <c r="H258" i="74" s="1"/>
  <c r="F83" i="74"/>
  <c r="F70" i="74"/>
  <c r="F162" i="74"/>
  <c r="F203" i="74"/>
  <c r="F69" i="74"/>
  <c r="F67" i="74"/>
  <c r="F280" i="74"/>
  <c r="L33" i="86"/>
  <c r="F409" i="74"/>
  <c r="F417" i="74"/>
  <c r="F412" i="74"/>
  <c r="F446" i="74"/>
  <c r="H446" i="74" s="1"/>
  <c r="F244" i="74"/>
  <c r="H244" i="74" s="1"/>
  <c r="F214" i="74"/>
  <c r="H214" i="74" s="1"/>
  <c r="F135" i="74"/>
  <c r="F281" i="74"/>
  <c r="F293" i="74"/>
  <c r="F218" i="74"/>
  <c r="H218" i="74" s="1"/>
  <c r="F55" i="74"/>
  <c r="F160" i="74"/>
  <c r="F436" i="74"/>
  <c r="F184" i="74"/>
  <c r="H184" i="74" s="1"/>
  <c r="F185" i="74"/>
  <c r="H185" i="74" s="1"/>
  <c r="F283" i="74"/>
  <c r="F58" i="74"/>
  <c r="F76" i="74"/>
  <c r="F39" i="74"/>
  <c r="F84" i="74"/>
  <c r="F151" i="74"/>
  <c r="F50" i="74"/>
  <c r="K21" i="86"/>
  <c r="L21" i="86"/>
  <c r="L20" i="86"/>
  <c r="K20" i="86"/>
  <c r="G227" i="74"/>
  <c r="G140" i="74"/>
  <c r="G277" i="74"/>
  <c r="G264" i="74"/>
  <c r="G400" i="74"/>
  <c r="G127" i="74"/>
  <c r="G217" i="74"/>
  <c r="G424" i="74"/>
  <c r="G359" i="74"/>
  <c r="G89" i="74"/>
  <c r="G309" i="74"/>
  <c r="G322" i="74"/>
  <c r="G235" i="74"/>
  <c r="G306" i="74"/>
  <c r="G125" i="74"/>
  <c r="G317" i="74"/>
  <c r="G321" i="74"/>
  <c r="G74" i="74"/>
  <c r="G169" i="74"/>
  <c r="G436" i="74"/>
  <c r="G438" i="74"/>
  <c r="G135" i="74"/>
  <c r="G401" i="74"/>
  <c r="G394" i="74"/>
  <c r="H394" i="74" s="1"/>
  <c r="F165" i="74"/>
  <c r="F346" i="74"/>
  <c r="H346" i="74" s="1"/>
  <c r="F101" i="74"/>
  <c r="H426" i="74"/>
  <c r="H363" i="74"/>
  <c r="G412" i="74"/>
  <c r="G21" i="74"/>
  <c r="L14" i="86"/>
  <c r="G396" i="74"/>
  <c r="H414" i="74"/>
  <c r="G129" i="74"/>
  <c r="G289" i="74"/>
  <c r="G190" i="74"/>
  <c r="H190" i="74" s="1"/>
  <c r="G383" i="74"/>
  <c r="G406" i="74"/>
  <c r="G16" i="74"/>
  <c r="G407" i="74"/>
  <c r="G425" i="74"/>
  <c r="G419" i="74"/>
  <c r="G411" i="74"/>
  <c r="H411" i="74" s="1"/>
  <c r="G23" i="74"/>
  <c r="G404" i="74"/>
  <c r="G397" i="74"/>
  <c r="G442" i="74"/>
  <c r="G369" i="74"/>
  <c r="G377" i="74"/>
  <c r="H431" i="74"/>
  <c r="H443" i="74"/>
  <c r="H371" i="74"/>
  <c r="H405" i="74"/>
  <c r="G30" i="74"/>
  <c r="H367" i="74"/>
  <c r="H362" i="74"/>
  <c r="H332" i="74"/>
  <c r="H440" i="74"/>
  <c r="H384" i="74"/>
  <c r="H287" i="74"/>
  <c r="H356" i="74"/>
  <c r="H334" i="74"/>
  <c r="H386" i="74"/>
  <c r="H156" i="74"/>
  <c r="H122" i="74"/>
  <c r="H152" i="74"/>
  <c r="D51" i="74"/>
  <c r="D151" i="74"/>
  <c r="D353" i="74"/>
  <c r="D47" i="74"/>
  <c r="F91" i="74" l="1"/>
  <c r="F120" i="74"/>
  <c r="F358" i="74"/>
  <c r="F199" i="74"/>
  <c r="F22" i="74"/>
  <c r="F118" i="74"/>
  <c r="F144" i="74"/>
  <c r="F343" i="74"/>
  <c r="F107" i="74"/>
  <c r="F48" i="74"/>
  <c r="F149" i="74"/>
  <c r="F150" i="74"/>
  <c r="F137" i="74"/>
  <c r="H137" i="74" s="1"/>
  <c r="F180" i="74"/>
  <c r="F106" i="74"/>
  <c r="F111" i="74"/>
  <c r="F124" i="74"/>
  <c r="F187" i="74"/>
  <c r="F204" i="74"/>
  <c r="F126" i="74"/>
  <c r="F40" i="74"/>
  <c r="F308" i="74"/>
  <c r="H308" i="74" s="1"/>
  <c r="F119" i="74"/>
  <c r="F252" i="74"/>
  <c r="F174" i="74"/>
  <c r="F223" i="74"/>
  <c r="F82" i="74"/>
  <c r="F173" i="74"/>
  <c r="C15" i="88"/>
  <c r="C11" i="88"/>
  <c r="C13" i="88"/>
  <c r="C17" i="88"/>
  <c r="F318" i="74"/>
  <c r="F234" i="74"/>
  <c r="F336" i="74"/>
  <c r="H396" i="74"/>
  <c r="F161" i="74"/>
  <c r="F54" i="74"/>
  <c r="F51" i="74"/>
  <c r="F95" i="74"/>
  <c r="F333" i="74"/>
  <c r="H397" i="74"/>
  <c r="G428" i="74"/>
  <c r="H428" i="74" s="1"/>
  <c r="G433" i="74"/>
  <c r="H433" i="74" s="1"/>
  <c r="F191" i="74"/>
  <c r="F276" i="74"/>
  <c r="H404" i="74"/>
  <c r="H129" i="74"/>
  <c r="F148" i="74"/>
  <c r="F68" i="74"/>
  <c r="H369" i="74"/>
  <c r="F406" i="74"/>
  <c r="H406" i="74" s="1"/>
  <c r="H442" i="74"/>
  <c r="L23" i="86"/>
  <c r="L35" i="86" s="1"/>
  <c r="G247" i="74"/>
  <c r="H247" i="74" s="1"/>
  <c r="G447" i="74"/>
  <c r="H447" i="74" s="1"/>
  <c r="G345" i="74"/>
  <c r="H345" i="74" s="1"/>
  <c r="G342" i="74"/>
  <c r="H342" i="74" s="1"/>
  <c r="F225" i="74"/>
  <c r="H436" i="74"/>
  <c r="G90" i="74"/>
  <c r="H90" i="74" s="1"/>
  <c r="G56" i="74"/>
  <c r="H56" i="74" s="1"/>
  <c r="G381" i="74"/>
  <c r="H381" i="74" s="1"/>
  <c r="G253" i="74"/>
  <c r="H253" i="74" s="1"/>
  <c r="G106" i="74"/>
  <c r="G144" i="74"/>
  <c r="G354" i="74"/>
  <c r="H354" i="74" s="1"/>
  <c r="G350" i="74"/>
  <c r="H350" i="74" s="1"/>
  <c r="G46" i="74"/>
  <c r="H46" i="74" s="1"/>
  <c r="G372" i="74"/>
  <c r="H372" i="74" s="1"/>
  <c r="G216" i="74"/>
  <c r="H216" i="74" s="1"/>
  <c r="G439" i="74"/>
  <c r="H439" i="74" s="1"/>
  <c r="G357" i="74"/>
  <c r="H357" i="74" s="1"/>
  <c r="G376" i="74"/>
  <c r="H376" i="74" s="1"/>
  <c r="G413" i="74"/>
  <c r="H413" i="74" s="1"/>
  <c r="G427" i="74"/>
  <c r="H427" i="74" s="1"/>
  <c r="G301" i="74"/>
  <c r="H301" i="74" s="1"/>
  <c r="G374" i="74"/>
  <c r="H374" i="74" s="1"/>
  <c r="G337" i="74"/>
  <c r="H337" i="74" s="1"/>
  <c r="G312" i="74"/>
  <c r="H312" i="74" s="1"/>
  <c r="G373" i="74"/>
  <c r="H373" i="74" s="1"/>
  <c r="G434" i="74"/>
  <c r="H434" i="74" s="1"/>
  <c r="G418" i="74"/>
  <c r="H418" i="74" s="1"/>
  <c r="G417" i="74"/>
  <c r="H417" i="74" s="1"/>
  <c r="G245" i="74"/>
  <c r="H245" i="74" s="1"/>
  <c r="G420" i="74"/>
  <c r="H420" i="74" s="1"/>
  <c r="G338" i="74"/>
  <c r="H338" i="74" s="1"/>
  <c r="G348" i="74"/>
  <c r="H348" i="74" s="1"/>
  <c r="G403" i="74"/>
  <c r="H403" i="74" s="1"/>
  <c r="G238" i="74"/>
  <c r="H238" i="74" s="1"/>
  <c r="G444" i="74"/>
  <c r="H444" i="74" s="1"/>
  <c r="G311" i="74"/>
  <c r="H311" i="74" s="1"/>
  <c r="G361" i="74"/>
  <c r="H361" i="74" s="1"/>
  <c r="H412" i="74"/>
  <c r="F78" i="74"/>
  <c r="H135" i="74"/>
  <c r="F241" i="74"/>
  <c r="H241" i="74" s="1"/>
  <c r="F100" i="74"/>
  <c r="F167" i="74"/>
  <c r="H167" i="74" s="1"/>
  <c r="F60" i="74"/>
  <c r="H60" i="74" s="1"/>
  <c r="F279" i="74"/>
  <c r="H279" i="74" s="1"/>
  <c r="F325" i="74"/>
  <c r="H325" i="74" s="1"/>
  <c r="F298" i="74"/>
  <c r="H298" i="74" s="1"/>
  <c r="F88" i="74"/>
  <c r="H88" i="74" s="1"/>
  <c r="F121" i="74"/>
  <c r="H121" i="74" s="1"/>
  <c r="F179" i="74"/>
  <c r="H179" i="74" s="1"/>
  <c r="F99" i="74"/>
  <c r="H99" i="74" s="1"/>
  <c r="F303" i="74"/>
  <c r="H303" i="74" s="1"/>
  <c r="F310" i="74"/>
  <c r="H310" i="74" s="1"/>
  <c r="F136" i="74"/>
  <c r="H136" i="74" s="1"/>
  <c r="F437" i="74"/>
  <c r="H437" i="74" s="1"/>
  <c r="F266" i="74"/>
  <c r="H266" i="74" s="1"/>
  <c r="F275" i="74"/>
  <c r="H275" i="74" s="1"/>
  <c r="F52" i="74"/>
  <c r="F330" i="74"/>
  <c r="H330" i="74" s="1"/>
  <c r="F182" i="74"/>
  <c r="H182" i="74" s="1"/>
  <c r="F360" i="74"/>
  <c r="H360" i="74" s="1"/>
  <c r="F286" i="74"/>
  <c r="H286" i="74" s="1"/>
  <c r="F169" i="74"/>
  <c r="H169" i="74" s="1"/>
  <c r="F166" i="74"/>
  <c r="H166" i="74" s="1"/>
  <c r="F268" i="74"/>
  <c r="H268" i="74" s="1"/>
  <c r="F246" i="74"/>
  <c r="H246" i="74" s="1"/>
  <c r="F153" i="74"/>
  <c r="H153" i="74" s="1"/>
  <c r="F37" i="74"/>
  <c r="H37" i="74" s="1"/>
  <c r="F242" i="74"/>
  <c r="H242" i="74" s="1"/>
  <c r="F45" i="74"/>
  <c r="F398" i="74"/>
  <c r="H398" i="74" s="1"/>
  <c r="F195" i="74"/>
  <c r="H195" i="74" s="1"/>
  <c r="F389" i="74"/>
  <c r="H389" i="74" s="1"/>
  <c r="F347" i="74"/>
  <c r="H347" i="74" s="1"/>
  <c r="F108" i="74"/>
  <c r="H108" i="74" s="1"/>
  <c r="F273" i="74"/>
  <c r="H273" i="74" s="1"/>
  <c r="F254" i="74"/>
  <c r="H254" i="74" s="1"/>
  <c r="F314" i="74"/>
  <c r="H314" i="74" s="1"/>
  <c r="F176" i="74"/>
  <c r="H176" i="74" s="1"/>
  <c r="F243" i="74"/>
  <c r="H243" i="74" s="1"/>
  <c r="F104" i="74"/>
  <c r="H104" i="74" s="1"/>
  <c r="F171" i="74"/>
  <c r="H171" i="74" s="1"/>
  <c r="F132" i="74"/>
  <c r="H132" i="74" s="1"/>
  <c r="F79" i="74"/>
  <c r="H79" i="74" s="1"/>
  <c r="F44" i="74"/>
  <c r="H44" i="74" s="1"/>
  <c r="F251" i="74"/>
  <c r="H251" i="74" s="1"/>
  <c r="F317" i="74"/>
  <c r="H317" i="74" s="1"/>
  <c r="F306" i="74"/>
  <c r="H306" i="74" s="1"/>
  <c r="F322" i="74"/>
  <c r="H322" i="74" s="1"/>
  <c r="F125" i="74"/>
  <c r="H125" i="74" s="1"/>
  <c r="F140" i="74"/>
  <c r="H140" i="74" s="1"/>
  <c r="F400" i="74"/>
  <c r="H400" i="74" s="1"/>
  <c r="F424" i="74"/>
  <c r="H424" i="74" s="1"/>
  <c r="F74" i="74"/>
  <c r="H74" i="74" s="1"/>
  <c r="F21" i="74"/>
  <c r="H21" i="74" s="1"/>
  <c r="F36" i="74"/>
  <c r="H36" i="74" s="1"/>
  <c r="F16" i="74"/>
  <c r="H16" i="74" s="1"/>
  <c r="F23" i="74"/>
  <c r="H23" i="74" s="1"/>
  <c r="F383" i="74"/>
  <c r="H383" i="74" s="1"/>
  <c r="F401" i="74"/>
  <c r="H401" i="74" s="1"/>
  <c r="F407" i="74"/>
  <c r="H407" i="74" s="1"/>
  <c r="F289" i="74"/>
  <c r="H289" i="74" s="1"/>
  <c r="F438" i="74"/>
  <c r="H438" i="74" s="1"/>
  <c r="F425" i="74"/>
  <c r="H425" i="74" s="1"/>
  <c r="F377" i="74"/>
  <c r="H377" i="74" s="1"/>
  <c r="F30" i="74"/>
  <c r="H30" i="74" s="1"/>
  <c r="F26" i="74"/>
  <c r="F38" i="74"/>
  <c r="F29" i="74"/>
  <c r="F264" i="74"/>
  <c r="H264" i="74" s="1"/>
  <c r="F105" i="74"/>
  <c r="F340" i="74"/>
  <c r="F304" i="74"/>
  <c r="F255" i="74"/>
  <c r="F260" i="74"/>
  <c r="F127" i="74"/>
  <c r="H127" i="74" s="1"/>
  <c r="F309" i="74"/>
  <c r="H309" i="74" s="1"/>
  <c r="F227" i="74"/>
  <c r="H227" i="74" s="1"/>
  <c r="F359" i="74"/>
  <c r="H359" i="74" s="1"/>
  <c r="F168" i="74"/>
  <c r="F235" i="74"/>
  <c r="H235" i="74" s="1"/>
  <c r="F89" i="74"/>
  <c r="H89" i="74" s="1"/>
  <c r="F277" i="74"/>
  <c r="H277" i="74" s="1"/>
  <c r="F217" i="74"/>
  <c r="H217" i="74" s="1"/>
  <c r="F141" i="74"/>
  <c r="F75" i="74"/>
  <c r="F57" i="74"/>
  <c r="F138" i="74"/>
  <c r="F215" i="74"/>
  <c r="F92" i="74"/>
  <c r="F233" i="74"/>
  <c r="G196" i="74"/>
  <c r="H196" i="74" s="1"/>
  <c r="G282" i="74"/>
  <c r="H282" i="74" s="1"/>
  <c r="G326" i="74"/>
  <c r="H326" i="74" s="1"/>
  <c r="G48" i="74"/>
  <c r="G379" i="74"/>
  <c r="H379" i="74" s="1"/>
  <c r="G31" i="74"/>
  <c r="H31" i="74" s="1"/>
  <c r="G123" i="74"/>
  <c r="H123" i="74" s="1"/>
  <c r="G14" i="74"/>
  <c r="H14" i="74" s="1"/>
  <c r="G35" i="74"/>
  <c r="H35" i="74" s="1"/>
  <c r="G390" i="74"/>
  <c r="H390" i="74" s="1"/>
  <c r="G66" i="74"/>
  <c r="H66" i="74" s="1"/>
  <c r="G271" i="74"/>
  <c r="H271" i="74" s="1"/>
  <c r="G208" i="74"/>
  <c r="H208" i="74" s="1"/>
  <c r="G77" i="74"/>
  <c r="H77" i="74" s="1"/>
  <c r="G233" i="74"/>
  <c r="G274" i="74"/>
  <c r="H274" i="74" s="1"/>
  <c r="G202" i="74"/>
  <c r="H202" i="74" s="1"/>
  <c r="G315" i="74"/>
  <c r="H315" i="74" s="1"/>
  <c r="G103" i="74"/>
  <c r="H103" i="74" s="1"/>
  <c r="G116" i="74"/>
  <c r="H116" i="74" s="1"/>
  <c r="G222" i="74"/>
  <c r="H222" i="74" s="1"/>
  <c r="G81" i="74"/>
  <c r="H81" i="74" s="1"/>
  <c r="G259" i="74"/>
  <c r="H259" i="74" s="1"/>
  <c r="G186" i="74"/>
  <c r="H186" i="74" s="1"/>
  <c r="G109" i="74"/>
  <c r="H109" i="74" s="1"/>
  <c r="G248" i="74"/>
  <c r="H248" i="74" s="1"/>
  <c r="G284" i="74"/>
  <c r="H284" i="74" s="1"/>
  <c r="G343" i="74"/>
  <c r="G114" i="74"/>
  <c r="H114" i="74" s="1"/>
  <c r="G147" i="74"/>
  <c r="H147" i="74" s="1"/>
  <c r="G131" i="74"/>
  <c r="H131" i="74" s="1"/>
  <c r="G261" i="74"/>
  <c r="H261" i="74" s="1"/>
  <c r="G327" i="74"/>
  <c r="H327" i="74" s="1"/>
  <c r="G112" i="74"/>
  <c r="H112" i="74" s="1"/>
  <c r="G267" i="74"/>
  <c r="H267" i="74" s="1"/>
  <c r="G22" i="74"/>
  <c r="G250" i="74"/>
  <c r="H250" i="74" s="1"/>
  <c r="G302" i="74"/>
  <c r="H302" i="74" s="1"/>
  <c r="G365" i="74"/>
  <c r="H365" i="74" s="1"/>
  <c r="G382" i="74"/>
  <c r="H382" i="74" s="1"/>
  <c r="G96" i="74"/>
  <c r="H96" i="74" s="1"/>
  <c r="G262" i="74"/>
  <c r="H262" i="74" s="1"/>
  <c r="G102" i="74"/>
  <c r="H102" i="74" s="1"/>
  <c r="G80" i="74"/>
  <c r="H80" i="74" s="1"/>
  <c r="G221" i="74"/>
  <c r="H221" i="74" s="1"/>
  <c r="G98" i="74"/>
  <c r="H98" i="74" s="1"/>
  <c r="G252" i="74"/>
  <c r="G237" i="74"/>
  <c r="H237" i="74" s="1"/>
  <c r="G269" i="74"/>
  <c r="H269" i="74" s="1"/>
  <c r="G210" i="74"/>
  <c r="H210" i="74" s="1"/>
  <c r="G73" i="74"/>
  <c r="H73" i="74" s="1"/>
  <c r="G134" i="74"/>
  <c r="H134" i="74" s="1"/>
  <c r="G285" i="74"/>
  <c r="H285" i="74" s="1"/>
  <c r="G92" i="74"/>
  <c r="G215" i="74"/>
  <c r="G422" i="74"/>
  <c r="H422" i="74" s="1"/>
  <c r="G183" i="74"/>
  <c r="H183" i="74" s="1"/>
  <c r="G86" i="74"/>
  <c r="H86" i="74" s="1"/>
  <c r="G305" i="74"/>
  <c r="H305" i="74" s="1"/>
  <c r="G278" i="74"/>
  <c r="H278" i="74" s="1"/>
  <c r="G292" i="74"/>
  <c r="H292" i="74" s="1"/>
  <c r="G71" i="74"/>
  <c r="H71" i="74" s="1"/>
  <c r="G118" i="74"/>
  <c r="G291" i="74"/>
  <c r="H291" i="74" s="1"/>
  <c r="G157" i="74"/>
  <c r="H157" i="74" s="1"/>
  <c r="G188" i="74"/>
  <c r="H188" i="74" s="1"/>
  <c r="G260" i="74"/>
  <c r="G205" i="74"/>
  <c r="H205" i="74" s="1"/>
  <c r="G150" i="74"/>
  <c r="G63" i="74"/>
  <c r="H63" i="74" s="1"/>
  <c r="G211" i="74"/>
  <c r="H211" i="74" s="1"/>
  <c r="G256" i="74"/>
  <c r="H256" i="74" s="1"/>
  <c r="G189" i="74"/>
  <c r="H189" i="74" s="1"/>
  <c r="G387" i="74"/>
  <c r="H387" i="74" s="1"/>
  <c r="G421" i="74"/>
  <c r="H421" i="74" s="1"/>
  <c r="G288" i="74"/>
  <c r="H288" i="74" s="1"/>
  <c r="G220" i="74"/>
  <c r="H220" i="74" s="1"/>
  <c r="G231" i="74"/>
  <c r="H231" i="74" s="1"/>
  <c r="G124" i="74"/>
  <c r="G130" i="74"/>
  <c r="H130" i="74" s="1"/>
  <c r="G307" i="74"/>
  <c r="H307" i="74" s="1"/>
  <c r="G228" i="74"/>
  <c r="H228" i="74" s="1"/>
  <c r="G62" i="74"/>
  <c r="H62" i="74" s="1"/>
  <c r="G270" i="74"/>
  <c r="H270" i="74" s="1"/>
  <c r="G145" i="74"/>
  <c r="H145" i="74" s="1"/>
  <c r="G82" i="74"/>
  <c r="G139" i="74"/>
  <c r="H139" i="74" s="1"/>
  <c r="G53" i="74"/>
  <c r="H53" i="74" s="1"/>
  <c r="G207" i="74"/>
  <c r="H207" i="74" s="1"/>
  <c r="G149" i="74"/>
  <c r="G87" i="74"/>
  <c r="H87" i="74" s="1"/>
  <c r="G263" i="74"/>
  <c r="H263" i="74" s="1"/>
  <c r="G230" i="74"/>
  <c r="H230" i="74" s="1"/>
  <c r="G255" i="74"/>
  <c r="G236" i="74"/>
  <c r="H236" i="74" s="1"/>
  <c r="G154" i="74"/>
  <c r="H154" i="74" s="1"/>
  <c r="G224" i="74"/>
  <c r="H224" i="74" s="1"/>
  <c r="G316" i="74"/>
  <c r="H316" i="74" s="1"/>
  <c r="G113" i="74"/>
  <c r="H113" i="74" s="1"/>
  <c r="G229" i="74"/>
  <c r="H229" i="74" s="1"/>
  <c r="G239" i="74"/>
  <c r="H239" i="74" s="1"/>
  <c r="G187" i="74"/>
  <c r="G126" i="74"/>
  <c r="G120" i="74"/>
  <c r="G265" i="74"/>
  <c r="H265" i="74" s="1"/>
  <c r="G172" i="74"/>
  <c r="H172" i="74" s="1"/>
  <c r="G294" i="74"/>
  <c r="H294" i="74" s="1"/>
  <c r="G206" i="74"/>
  <c r="H206" i="74" s="1"/>
  <c r="G146" i="74"/>
  <c r="H146" i="74" s="1"/>
  <c r="G249" i="74"/>
  <c r="H249" i="74" s="1"/>
  <c r="G115" i="74"/>
  <c r="H115" i="74" s="1"/>
  <c r="G200" i="74"/>
  <c r="H200" i="74" s="1"/>
  <c r="G299" i="74"/>
  <c r="H299" i="74" s="1"/>
  <c r="G226" i="74"/>
  <c r="H226" i="74" s="1"/>
  <c r="G201" i="74"/>
  <c r="H201" i="74" s="1"/>
  <c r="G34" i="74"/>
  <c r="H34" i="74" s="1"/>
  <c r="G199" i="74"/>
  <c r="G423" i="74"/>
  <c r="H423" i="74" s="1"/>
  <c r="G257" i="74"/>
  <c r="H257" i="74" s="1"/>
  <c r="G204" i="74"/>
  <c r="G178" i="74"/>
  <c r="H178" i="74" s="1"/>
  <c r="G192" i="74"/>
  <c r="H192" i="74" s="1"/>
  <c r="G85" i="74"/>
  <c r="H85" i="74" s="1"/>
  <c r="G119" i="74"/>
  <c r="G64" i="74"/>
  <c r="H64" i="74" s="1"/>
  <c r="G194" i="74"/>
  <c r="H194" i="74" s="1"/>
  <c r="G212" i="74"/>
  <c r="H212" i="74" s="1"/>
  <c r="G240" i="74"/>
  <c r="H240" i="74" s="1"/>
  <c r="G232" i="74"/>
  <c r="H232" i="74" s="1"/>
  <c r="G49" i="74"/>
  <c r="H49" i="74" s="1"/>
  <c r="G170" i="74"/>
  <c r="H170" i="74" s="1"/>
  <c r="G175" i="74"/>
  <c r="H175" i="74" s="1"/>
  <c r="G197" i="74"/>
  <c r="H197" i="74" s="1"/>
  <c r="G111" i="74"/>
  <c r="G107" i="74"/>
  <c r="G320" i="74"/>
  <c r="H320" i="74" s="1"/>
  <c r="G297" i="74"/>
  <c r="H297" i="74" s="1"/>
  <c r="G392" i="74"/>
  <c r="H392" i="74" s="1"/>
  <c r="G198" i="74"/>
  <c r="H198" i="74" s="1"/>
  <c r="G128" i="74"/>
  <c r="H128" i="74" s="1"/>
  <c r="F181" i="74"/>
  <c r="H181" i="74" s="1"/>
  <c r="F364" i="74"/>
  <c r="H364" i="74" s="1"/>
  <c r="F366" i="74"/>
  <c r="H366" i="74" s="1"/>
  <c r="F380" i="74"/>
  <c r="H380" i="74" s="1"/>
  <c r="F335" i="74"/>
  <c r="H335" i="74" s="1"/>
  <c r="F419" i="74"/>
  <c r="H419" i="74" s="1"/>
  <c r="F321" i="74"/>
  <c r="H321" i="74" s="1"/>
  <c r="G349" i="74"/>
  <c r="H349" i="74" s="1"/>
  <c r="G430" i="74"/>
  <c r="H430" i="74" s="1"/>
  <c r="G441" i="74"/>
  <c r="H441" i="74" s="1"/>
  <c r="G395" i="74"/>
  <c r="H395" i="74" s="1"/>
  <c r="G391" i="74"/>
  <c r="H391" i="74" s="1"/>
  <c r="G415" i="74"/>
  <c r="H415" i="74" s="1"/>
  <c r="G402" i="74"/>
  <c r="H402" i="74" s="1"/>
  <c r="G416" i="74"/>
  <c r="H416" i="74" s="1"/>
  <c r="G429" i="74"/>
  <c r="H429" i="74" s="1"/>
  <c r="G393" i="74"/>
  <c r="H393" i="74" s="1"/>
  <c r="G445" i="74"/>
  <c r="H445" i="74" s="1"/>
  <c r="G19" i="74"/>
  <c r="H19" i="74" s="1"/>
  <c r="G40" i="74"/>
  <c r="G155" i="74"/>
  <c r="H155" i="74" s="1"/>
  <c r="G59" i="74"/>
  <c r="H59" i="74" s="1"/>
  <c r="G180" i="74"/>
  <c r="G351" i="74"/>
  <c r="H351" i="74" s="1"/>
  <c r="G93" i="74"/>
  <c r="H93" i="74" s="1"/>
  <c r="G388" i="74"/>
  <c r="H388" i="74" s="1"/>
  <c r="F158" i="74"/>
  <c r="F117" i="74"/>
  <c r="K23" i="86"/>
  <c r="F331" i="74"/>
  <c r="F143" i="74"/>
  <c r="G370" i="74"/>
  <c r="H370" i="74" s="1"/>
  <c r="G18" i="74"/>
  <c r="H18" i="74" s="1"/>
  <c r="G32" i="74"/>
  <c r="H32" i="74" s="1"/>
  <c r="G399" i="74"/>
  <c r="H399" i="74" s="1"/>
  <c r="G25" i="74"/>
  <c r="H25" i="74" s="1"/>
  <c r="G223" i="74"/>
  <c r="G174" i="74"/>
  <c r="G410" i="74"/>
  <c r="H410" i="74" s="1"/>
  <c r="G331" i="74"/>
  <c r="G158" i="74"/>
  <c r="G358" i="74"/>
  <c r="G329" i="74"/>
  <c r="H329" i="74" s="1"/>
  <c r="G29" i="74"/>
  <c r="G340" i="74"/>
  <c r="G355" i="74"/>
  <c r="H355" i="74" s="1"/>
  <c r="G160" i="74"/>
  <c r="H160" i="74" s="1"/>
  <c r="G319" i="74"/>
  <c r="H319" i="74" s="1"/>
  <c r="G52" i="74"/>
  <c r="G324" i="74"/>
  <c r="H324" i="74" s="1"/>
  <c r="G313" i="74"/>
  <c r="H313" i="74" s="1"/>
  <c r="G26" i="74"/>
  <c r="G304" i="74"/>
  <c r="G385" i="74"/>
  <c r="H385" i="74" s="1"/>
  <c r="G341" i="74"/>
  <c r="H341" i="74" s="1"/>
  <c r="G368" i="74"/>
  <c r="H368" i="74" s="1"/>
  <c r="G409" i="74"/>
  <c r="H409" i="74" s="1"/>
  <c r="G177" i="74"/>
  <c r="H177" i="74" s="1"/>
  <c r="G339" i="74"/>
  <c r="H339" i="74" s="1"/>
  <c r="G38" i="74"/>
  <c r="G378" i="74"/>
  <c r="H378" i="74" s="1"/>
  <c r="G95" i="74"/>
  <c r="H144" i="74" l="1"/>
  <c r="H106" i="74"/>
  <c r="H48" i="74"/>
  <c r="H343" i="74"/>
  <c r="H199" i="74"/>
  <c r="H22" i="74"/>
  <c r="H107" i="74"/>
  <c r="H118" i="74"/>
  <c r="H150" i="74"/>
  <c r="H149" i="74"/>
  <c r="H252" i="74"/>
  <c r="H124" i="74"/>
  <c r="H82" i="74"/>
  <c r="H187" i="74"/>
  <c r="H126" i="74"/>
  <c r="H120" i="74"/>
  <c r="H204" i="74"/>
  <c r="H119" i="74"/>
  <c r="H111" i="74"/>
  <c r="H40" i="74"/>
  <c r="H180" i="74"/>
  <c r="H223" i="74"/>
  <c r="H174" i="74"/>
  <c r="H358" i="74"/>
  <c r="G161" i="74"/>
  <c r="H161" i="74" s="1"/>
  <c r="H95" i="74"/>
  <c r="H255" i="74"/>
  <c r="H92" i="74"/>
  <c r="G101" i="74"/>
  <c r="H101" i="74" s="1"/>
  <c r="G117" i="74"/>
  <c r="H117" i="74" s="1"/>
  <c r="G193" i="74"/>
  <c r="H193" i="74" s="1"/>
  <c r="H215" i="74"/>
  <c r="G45" i="74"/>
  <c r="H45" i="74" s="1"/>
  <c r="G276" i="74"/>
  <c r="H276" i="74" s="1"/>
  <c r="G280" i="74"/>
  <c r="H280" i="74" s="1"/>
  <c r="H331" i="74"/>
  <c r="H52" i="74"/>
  <c r="G234" i="74"/>
  <c r="H234" i="74" s="1"/>
  <c r="G54" i="74"/>
  <c r="H54" i="74" s="1"/>
  <c r="G50" i="74"/>
  <c r="H50" i="74" s="1"/>
  <c r="G70" i="74"/>
  <c r="H70" i="74" s="1"/>
  <c r="G69" i="74"/>
  <c r="H69" i="74" s="1"/>
  <c r="G173" i="74"/>
  <c r="H173" i="74" s="1"/>
  <c r="G162" i="74"/>
  <c r="H162" i="74" s="1"/>
  <c r="G191" i="74"/>
  <c r="H191" i="74" s="1"/>
  <c r="G336" i="74"/>
  <c r="H336" i="74" s="1"/>
  <c r="G91" i="74"/>
  <c r="H91" i="74" s="1"/>
  <c r="G203" i="74"/>
  <c r="H203" i="74" s="1"/>
  <c r="G83" i="74"/>
  <c r="H83" i="74" s="1"/>
  <c r="G323" i="74"/>
  <c r="H323" i="74" s="1"/>
  <c r="G168" i="74"/>
  <c r="H168" i="74" s="1"/>
  <c r="G138" i="74"/>
  <c r="H138" i="74" s="1"/>
  <c r="G67" i="74"/>
  <c r="H67" i="74" s="1"/>
  <c r="G68" i="74"/>
  <c r="H68" i="74" s="1"/>
  <c r="G61" i="74"/>
  <c r="H61" i="74" s="1"/>
  <c r="G209" i="74"/>
  <c r="H209" i="74" s="1"/>
  <c r="G328" i="74"/>
  <c r="H328" i="74" s="1"/>
  <c r="G57" i="74"/>
  <c r="H57" i="74" s="1"/>
  <c r="G333" i="74"/>
  <c r="H333" i="74" s="1"/>
  <c r="G133" i="74"/>
  <c r="H133" i="74" s="1"/>
  <c r="G75" i="74"/>
  <c r="H75" i="74" s="1"/>
  <c r="G148" i="74"/>
  <c r="H148" i="74" s="1"/>
  <c r="G55" i="74"/>
  <c r="H55" i="74" s="1"/>
  <c r="G293" i="74"/>
  <c r="H293" i="74" s="1"/>
  <c r="G300" i="74"/>
  <c r="H300" i="74" s="1"/>
  <c r="G142" i="74"/>
  <c r="H142" i="74" s="1"/>
  <c r="G159" i="74"/>
  <c r="H159" i="74" s="1"/>
  <c r="G281" i="74"/>
  <c r="H281" i="74" s="1"/>
  <c r="G318" i="74"/>
  <c r="H318" i="74" s="1"/>
  <c r="G141" i="74"/>
  <c r="H141" i="74" s="1"/>
  <c r="G105" i="74"/>
  <c r="H105" i="74" s="1"/>
  <c r="G78" i="74"/>
  <c r="H78" i="74" s="1"/>
  <c r="G225" i="74"/>
  <c r="H225" i="74" s="1"/>
  <c r="G100" i="74"/>
  <c r="H100" i="74" s="1"/>
  <c r="H233" i="74"/>
  <c r="H260" i="74"/>
  <c r="H158" i="74"/>
  <c r="H29" i="74"/>
  <c r="H340" i="74"/>
  <c r="H26" i="74"/>
  <c r="H304" i="74"/>
  <c r="H38" i="74"/>
  <c r="G143" i="74" l="1"/>
  <c r="H143" i="74" s="1"/>
  <c r="G28" i="74"/>
  <c r="H28" i="74" s="1"/>
  <c r="G27" i="74"/>
  <c r="H27" i="74" s="1"/>
  <c r="G17" i="74"/>
  <c r="H17" i="74" s="1"/>
  <c r="G94" i="74"/>
  <c r="H94" i="74" s="1"/>
  <c r="G76" i="74"/>
  <c r="H76" i="74" s="1"/>
  <c r="G72" i="74"/>
  <c r="H72" i="74" s="1"/>
  <c r="G43" i="74"/>
  <c r="H43" i="74" s="1"/>
  <c r="G42" i="74"/>
  <c r="H42" i="74" s="1"/>
  <c r="G39" i="74"/>
  <c r="H39" i="74" s="1"/>
  <c r="G272" i="74"/>
  <c r="H272" i="74" s="1"/>
  <c r="G15" i="74"/>
  <c r="H15" i="74" s="1"/>
  <c r="G33" i="74"/>
  <c r="H33" i="74" s="1"/>
  <c r="G10" i="74"/>
  <c r="H10" i="74" s="1"/>
  <c r="G283" i="74" l="1"/>
  <c r="H283" i="74" s="1"/>
  <c r="G24" i="74"/>
  <c r="H24" i="74" s="1"/>
  <c r="G164" i="74"/>
  <c r="H164" i="74" s="1"/>
  <c r="G12" i="74"/>
  <c r="H12" i="74" s="1"/>
  <c r="G219" i="74"/>
  <c r="H219" i="74" s="1"/>
  <c r="I23" i="94"/>
  <c r="I21" i="94" s="1"/>
  <c r="G58" i="74"/>
  <c r="H58" i="74" s="1"/>
  <c r="G97" i="74"/>
  <c r="H97" i="74" s="1"/>
  <c r="G344" i="74"/>
  <c r="H344" i="74" s="1"/>
  <c r="G65" i="74"/>
  <c r="H65" i="74" s="1"/>
  <c r="G20" i="74"/>
  <c r="H20" i="74" s="1"/>
  <c r="G41" i="74"/>
  <c r="H41" i="74" s="1"/>
  <c r="G110" i="74"/>
  <c r="H110" i="74" s="1"/>
  <c r="G11" i="74"/>
  <c r="H11" i="74" s="1"/>
  <c r="G13" i="74"/>
  <c r="H13" i="74" s="1"/>
  <c r="G295" i="74"/>
  <c r="H295" i="74" s="1"/>
  <c r="G165" i="74"/>
  <c r="H165" i="74" s="1"/>
  <c r="G47" i="74"/>
  <c r="H47" i="74" s="1"/>
  <c r="G151" i="74"/>
  <c r="H151" i="74" s="1"/>
  <c r="G296" i="74"/>
  <c r="H296" i="74" s="1"/>
  <c r="G84" i="74"/>
  <c r="H84" i="74" s="1"/>
  <c r="G51" i="74"/>
  <c r="H51" i="74" s="1"/>
  <c r="AF20" i="94"/>
  <c r="G353" i="74"/>
  <c r="H353" i="74" s="1"/>
  <c r="AF23" i="94" l="1"/>
  <c r="AF21" i="94" s="1"/>
  <c r="I11" i="94"/>
  <c r="E9" i="88"/>
  <c r="AL7" i="88" s="1"/>
  <c r="AM7" i="88" s="1"/>
  <c r="E17" i="88"/>
  <c r="X18" i="88" s="1"/>
  <c r="AE18" i="88" l="1"/>
  <c r="AD18" i="88"/>
  <c r="AE20" i="94"/>
  <c r="AD20" i="94"/>
  <c r="AC20" i="94"/>
  <c r="AB20" i="94"/>
  <c r="AA20" i="94"/>
  <c r="AJ18" i="88"/>
  <c r="U18" i="88"/>
  <c r="T18" i="88"/>
  <c r="AG18" i="88"/>
  <c r="V18" i="88"/>
  <c r="AC18" i="88"/>
  <c r="AB18" i="88"/>
  <c r="W18" i="88"/>
  <c r="Z18" i="88"/>
  <c r="AF18" i="88"/>
  <c r="S18" i="88"/>
  <c r="AA18" i="88"/>
  <c r="AH18" i="88"/>
  <c r="AI18" i="88"/>
  <c r="Y18" i="88"/>
  <c r="Y18" i="94" l="1"/>
  <c r="X18" i="94"/>
  <c r="Z18" i="94"/>
  <c r="AL18" i="88"/>
  <c r="AM18" i="88" s="1"/>
  <c r="E11" i="88"/>
  <c r="AH20" i="94"/>
  <c r="AI20" i="94" s="1"/>
  <c r="E13" i="88"/>
  <c r="U14" i="94" l="1"/>
  <c r="Y14" i="94"/>
  <c r="V14" i="94"/>
  <c r="Z14" i="94"/>
  <c r="X14" i="94"/>
  <c r="W14" i="94"/>
  <c r="T14" i="94"/>
  <c r="O12" i="88"/>
  <c r="G12" i="88"/>
  <c r="H12" i="88"/>
  <c r="M12" i="88"/>
  <c r="I12" i="88"/>
  <c r="R12" i="88"/>
  <c r="Q12" i="88"/>
  <c r="N12" i="88"/>
  <c r="J12" i="88"/>
  <c r="P12" i="88"/>
  <c r="L12" i="88"/>
  <c r="K12" i="88"/>
  <c r="I10" i="74"/>
  <c r="E15" i="88"/>
  <c r="R16" i="88" s="1"/>
  <c r="I344" i="74"/>
  <c r="I331" i="74"/>
  <c r="I23" i="74"/>
  <c r="I432" i="74"/>
  <c r="I218" i="74"/>
  <c r="I430" i="74"/>
  <c r="I407" i="74"/>
  <c r="I17" i="74"/>
  <c r="I93" i="74"/>
  <c r="I285" i="74"/>
  <c r="I250" i="74"/>
  <c r="I119" i="74"/>
  <c r="I233" i="74"/>
  <c r="I152" i="74"/>
  <c r="I337" i="74"/>
  <c r="I51" i="74"/>
  <c r="I273" i="74"/>
  <c r="I353" i="74"/>
  <c r="I105" i="74"/>
  <c r="I211" i="74"/>
  <c r="I34" i="74"/>
  <c r="I301" i="74"/>
  <c r="I71" i="74"/>
  <c r="I315" i="74"/>
  <c r="I282" i="74"/>
  <c r="I29" i="74"/>
  <c r="I423" i="74"/>
  <c r="I422" i="74"/>
  <c r="I194" i="74"/>
  <c r="I28" i="74"/>
  <c r="I333" i="74"/>
  <c r="I274" i="74"/>
  <c r="I223" i="74"/>
  <c r="I309" i="74"/>
  <c r="I108" i="74"/>
  <c r="I167" i="74"/>
  <c r="I411" i="74"/>
  <c r="I146" i="74"/>
  <c r="I69" i="74"/>
  <c r="I375" i="74"/>
  <c r="I222" i="74"/>
  <c r="I379" i="74"/>
  <c r="I410" i="74"/>
  <c r="I195" i="74"/>
  <c r="I228" i="74"/>
  <c r="I11" i="74"/>
  <c r="I240" i="74"/>
  <c r="I318" i="74"/>
  <c r="I48" i="74"/>
  <c r="I12" i="74"/>
  <c r="I139" i="74"/>
  <c r="I255" i="74"/>
  <c r="I118" i="74"/>
  <c r="I295" i="74"/>
  <c r="I91" i="74"/>
  <c r="I328" i="74"/>
  <c r="I49" i="74"/>
  <c r="I319" i="74"/>
  <c r="I373" i="74"/>
  <c r="I65" i="74"/>
  <c r="I22" i="74"/>
  <c r="I14" i="74"/>
  <c r="I203" i="74"/>
  <c r="I435" i="74"/>
  <c r="I109" i="74"/>
  <c r="I185" i="74"/>
  <c r="I402" i="74"/>
  <c r="I378" i="74"/>
  <c r="I75" i="74"/>
  <c r="I154" i="74"/>
  <c r="I174" i="74"/>
  <c r="I270" i="74"/>
  <c r="I47" i="74"/>
  <c r="I15" i="74"/>
  <c r="I132" i="74"/>
  <c r="I310" i="74"/>
  <c r="I170" i="74"/>
  <c r="I99" i="74"/>
  <c r="I306" i="74"/>
  <c r="I265" i="74"/>
  <c r="I56" i="74"/>
  <c r="I336" i="74"/>
  <c r="I392" i="74"/>
  <c r="I212" i="74"/>
  <c r="I104" i="74"/>
  <c r="I329" i="74"/>
  <c r="I406" i="74"/>
  <c r="I349" i="74"/>
  <c r="I97" i="74"/>
  <c r="I94" i="74"/>
  <c r="I350" i="74"/>
  <c r="I72" i="74"/>
  <c r="I68" i="74"/>
  <c r="I320" i="74"/>
  <c r="I37" i="74"/>
  <c r="I192" i="74"/>
  <c r="I181" i="74"/>
  <c r="I425" i="74"/>
  <c r="I178" i="74"/>
  <c r="I269" i="74"/>
  <c r="I303" i="74"/>
  <c r="I352" i="74"/>
  <c r="I16" i="74"/>
  <c r="I284" i="74"/>
  <c r="I180" i="74"/>
  <c r="I67" i="74"/>
  <c r="I437" i="74"/>
  <c r="I62" i="74"/>
  <c r="I145" i="74"/>
  <c r="I305" i="74"/>
  <c r="I164" i="74"/>
  <c r="I215" i="74"/>
  <c r="I280" i="74"/>
  <c r="I351" i="74"/>
  <c r="I59" i="74"/>
  <c r="I110" i="74"/>
  <c r="I153" i="74"/>
  <c r="I408" i="74"/>
  <c r="I173" i="74"/>
  <c r="I144" i="74"/>
  <c r="I387" i="74"/>
  <c r="I232" i="74"/>
  <c r="I148" i="74"/>
  <c r="I114" i="74"/>
  <c r="I382" i="74"/>
  <c r="I102" i="74"/>
  <c r="I44" i="74"/>
  <c r="I150" i="74"/>
  <c r="I326" i="74"/>
  <c r="I259" i="74"/>
  <c r="I134" i="74"/>
  <c r="I363" i="74"/>
  <c r="I420" i="74"/>
  <c r="I73" i="74"/>
  <c r="I322" i="74"/>
  <c r="I325" i="74"/>
  <c r="I38" i="74"/>
  <c r="I405" i="74"/>
  <c r="I74" i="74"/>
  <c r="I404" i="74"/>
  <c r="I18" i="74"/>
  <c r="I334" i="74"/>
  <c r="I50" i="74"/>
  <c r="I260" i="74"/>
  <c r="I340" i="74"/>
  <c r="I162" i="74"/>
  <c r="I347" i="74"/>
  <c r="I444" i="74"/>
  <c r="I52" i="74"/>
  <c r="I399" i="74"/>
  <c r="I414" i="74"/>
  <c r="I360" i="74"/>
  <c r="I188" i="74"/>
  <c r="I380" i="74"/>
  <c r="I413" i="74"/>
  <c r="I36" i="74"/>
  <c r="I440" i="74"/>
  <c r="I198" i="74"/>
  <c r="I247" i="74"/>
  <c r="I412" i="74"/>
  <c r="I401" i="74"/>
  <c r="I445" i="74"/>
  <c r="I313" i="74"/>
  <c r="I292" i="74"/>
  <c r="I76" i="74"/>
  <c r="I141" i="74"/>
  <c r="I267" i="74"/>
  <c r="I60" i="74"/>
  <c r="I397" i="74"/>
  <c r="I140" i="74"/>
  <c r="I120" i="74"/>
  <c r="I112" i="74"/>
  <c r="I443" i="74"/>
  <c r="I129" i="74"/>
  <c r="I122" i="74"/>
  <c r="I338" i="74"/>
  <c r="I358" i="74"/>
  <c r="I302" i="74"/>
  <c r="I253" i="74"/>
  <c r="I116" i="74"/>
  <c r="I31" i="74"/>
  <c r="I147" i="74"/>
  <c r="I172" i="74"/>
  <c r="I409" i="74"/>
  <c r="I391" i="74"/>
  <c r="I66" i="74"/>
  <c r="I32" i="74"/>
  <c r="I86" i="74"/>
  <c r="I30" i="74"/>
  <c r="I89" i="74"/>
  <c r="I243" i="74"/>
  <c r="I82" i="74"/>
  <c r="I294" i="74"/>
  <c r="I266" i="74"/>
  <c r="I83" i="74"/>
  <c r="I400" i="74"/>
  <c r="I189" i="74"/>
  <c r="I277" i="74"/>
  <c r="I236" i="74"/>
  <c r="I234" i="74"/>
  <c r="I128" i="74"/>
  <c r="I290" i="74"/>
  <c r="I286" i="74"/>
  <c r="I281" i="74"/>
  <c r="I252" i="74"/>
  <c r="I441" i="74"/>
  <c r="I332" i="74"/>
  <c r="I41" i="74"/>
  <c r="I40" i="74"/>
  <c r="I45" i="74"/>
  <c r="I241" i="74"/>
  <c r="I268" i="74"/>
  <c r="I429" i="74"/>
  <c r="I156" i="74"/>
  <c r="I124" i="74"/>
  <c r="I158" i="74"/>
  <c r="I242" i="74"/>
  <c r="I121" i="74"/>
  <c r="I175" i="74"/>
  <c r="I346" i="74"/>
  <c r="I149" i="74"/>
  <c r="I238" i="74"/>
  <c r="I191" i="74"/>
  <c r="I33" i="74"/>
  <c r="I436" i="74"/>
  <c r="I246" i="74"/>
  <c r="I245" i="74"/>
  <c r="I321" i="74"/>
  <c r="I117" i="74"/>
  <c r="I417" i="74"/>
  <c r="I143" i="74"/>
  <c r="I227" i="74"/>
  <c r="I98" i="74"/>
  <c r="I155" i="74"/>
  <c r="I374" i="74"/>
  <c r="I354" i="74"/>
  <c r="I296" i="74"/>
  <c r="I209" i="74"/>
  <c r="I208" i="74"/>
  <c r="I421" i="74"/>
  <c r="I311" i="74"/>
  <c r="I78" i="74"/>
  <c r="I258" i="74"/>
  <c r="I415" i="74"/>
  <c r="I127" i="74"/>
  <c r="I24" i="74"/>
  <c r="I361" i="74"/>
  <c r="I235" i="74"/>
  <c r="I229" i="74"/>
  <c r="I366" i="74"/>
  <c r="I57" i="74"/>
  <c r="I356" i="74"/>
  <c r="I335" i="74"/>
  <c r="I439" i="74"/>
  <c r="I161" i="74"/>
  <c r="I385" i="74"/>
  <c r="I219" i="74"/>
  <c r="I171" i="74"/>
  <c r="I390" i="74"/>
  <c r="I165" i="74"/>
  <c r="I377" i="74"/>
  <c r="I345" i="74"/>
  <c r="I183" i="74"/>
  <c r="I289" i="74"/>
  <c r="I341" i="74"/>
  <c r="I396" i="74"/>
  <c r="I106" i="74"/>
  <c r="I307" i="74"/>
  <c r="I262" i="74"/>
  <c r="I115" i="74"/>
  <c r="I190" i="74"/>
  <c r="I278" i="74"/>
  <c r="I182" i="74"/>
  <c r="I137" i="74"/>
  <c r="I339" i="74"/>
  <c r="I177" i="74"/>
  <c r="I279" i="74"/>
  <c r="I214" i="74"/>
  <c r="I202" i="74"/>
  <c r="I381" i="74"/>
  <c r="I308" i="74"/>
  <c r="I384" i="74"/>
  <c r="I304" i="74"/>
  <c r="I42" i="74"/>
  <c r="I26" i="74"/>
  <c r="I184" i="74"/>
  <c r="I220" i="74"/>
  <c r="I376" i="74"/>
  <c r="I225" i="74"/>
  <c r="I264" i="74"/>
  <c r="I77" i="74"/>
  <c r="I395" i="74"/>
  <c r="I19" i="74"/>
  <c r="I248" i="74"/>
  <c r="I287" i="74"/>
  <c r="I330" i="74"/>
  <c r="I251" i="74"/>
  <c r="I230" i="74"/>
  <c r="I81" i="74"/>
  <c r="I372" i="74"/>
  <c r="I231" i="74"/>
  <c r="I210" i="74"/>
  <c r="I133" i="74"/>
  <c r="I100" i="74"/>
  <c r="I221" i="74"/>
  <c r="I418" i="74"/>
  <c r="I201" i="74"/>
  <c r="I20" i="74"/>
  <c r="I87" i="74"/>
  <c r="I96" i="74"/>
  <c r="I131" i="74"/>
  <c r="I226" i="74"/>
  <c r="I200" i="74"/>
  <c r="I431" i="74"/>
  <c r="I206" i="74"/>
  <c r="I88" i="74"/>
  <c r="I85" i="74"/>
  <c r="I438" i="74"/>
  <c r="I442" i="74"/>
  <c r="I299" i="74"/>
  <c r="I386" i="74"/>
  <c r="I342" i="74"/>
  <c r="I263" i="74"/>
  <c r="I256" i="74"/>
  <c r="I196" i="74"/>
  <c r="I403" i="74"/>
  <c r="I343" i="74"/>
  <c r="I21" i="74"/>
  <c r="I237" i="74"/>
  <c r="I179" i="74"/>
  <c r="I357" i="74"/>
  <c r="I92" i="74"/>
  <c r="I95" i="74"/>
  <c r="I371" i="74"/>
  <c r="I186" i="74"/>
  <c r="I312" i="74"/>
  <c r="I419" i="74"/>
  <c r="I249" i="74"/>
  <c r="I348" i="74"/>
  <c r="I369" i="74"/>
  <c r="I204" i="74"/>
  <c r="I61" i="74"/>
  <c r="I362" i="74"/>
  <c r="I205" i="74"/>
  <c r="I43" i="74"/>
  <c r="I244" i="74"/>
  <c r="I446" i="74"/>
  <c r="I447" i="74"/>
  <c r="I355" i="74"/>
  <c r="I123" i="74"/>
  <c r="I166" i="74"/>
  <c r="I271" i="74"/>
  <c r="I283" i="74"/>
  <c r="I324" i="74"/>
  <c r="I199" i="74"/>
  <c r="I39" i="74"/>
  <c r="I79" i="74"/>
  <c r="I217" i="74"/>
  <c r="I27" i="74"/>
  <c r="I168" i="74"/>
  <c r="I389" i="74"/>
  <c r="I359" i="74"/>
  <c r="I25" i="74"/>
  <c r="I160" i="74"/>
  <c r="I216" i="74"/>
  <c r="I84" i="74"/>
  <c r="I46" i="74"/>
  <c r="I125" i="74"/>
  <c r="I54" i="74"/>
  <c r="I364" i="74"/>
  <c r="I275" i="74"/>
  <c r="I365" i="74"/>
  <c r="I288" i="74"/>
  <c r="I130" i="74"/>
  <c r="I428" i="74"/>
  <c r="I213" i="74"/>
  <c r="I393" i="74"/>
  <c r="I298" i="74"/>
  <c r="I35" i="74"/>
  <c r="I388" i="74"/>
  <c r="I257" i="74"/>
  <c r="I151" i="74"/>
  <c r="I316" i="74"/>
  <c r="I224" i="74"/>
  <c r="I394" i="74"/>
  <c r="I53" i="74"/>
  <c r="I113" i="74"/>
  <c r="I136" i="74"/>
  <c r="I433" i="74"/>
  <c r="I13" i="74"/>
  <c r="I317" i="74"/>
  <c r="I142" i="74"/>
  <c r="I300" i="74"/>
  <c r="I254" i="74"/>
  <c r="I327" i="74"/>
  <c r="I80" i="74"/>
  <c r="I416" i="74"/>
  <c r="I370" i="74"/>
  <c r="I367" i="74"/>
  <c r="I239" i="74"/>
  <c r="I314" i="74"/>
  <c r="I207" i="74"/>
  <c r="I163" i="74"/>
  <c r="I424" i="74"/>
  <c r="I90" i="74"/>
  <c r="L36" i="86"/>
  <c r="I138" i="74"/>
  <c r="I193" i="74"/>
  <c r="I107" i="74"/>
  <c r="I169" i="74"/>
  <c r="I103" i="74"/>
  <c r="I111" i="74"/>
  <c r="I398" i="74"/>
  <c r="I261" i="74"/>
  <c r="I297" i="74"/>
  <c r="I291" i="74"/>
  <c r="I272" i="74"/>
  <c r="I157" i="74"/>
  <c r="I197" i="74"/>
  <c r="I135" i="74"/>
  <c r="I426" i="74"/>
  <c r="I101" i="74"/>
  <c r="I383" i="74"/>
  <c r="I70" i="74"/>
  <c r="I159" i="74"/>
  <c r="I58" i="74"/>
  <c r="I368" i="74"/>
  <c r="I187" i="74"/>
  <c r="I55" i="74"/>
  <c r="I323" i="74"/>
  <c r="I427" i="74"/>
  <c r="I434" i="74"/>
  <c r="I276" i="74"/>
  <c r="I126" i="74"/>
  <c r="I63" i="74"/>
  <c r="I293" i="74"/>
  <c r="I64" i="74"/>
  <c r="I176" i="74"/>
  <c r="U14" i="88"/>
  <c r="V14" i="88"/>
  <c r="S14" i="88"/>
  <c r="T14" i="88"/>
  <c r="M14" i="88"/>
  <c r="N14" i="88"/>
  <c r="Q14" i="88"/>
  <c r="W14" i="88"/>
  <c r="P14" i="88"/>
  <c r="K14" i="88"/>
  <c r="R14" i="88"/>
  <c r="O14" i="88"/>
  <c r="L14" i="88"/>
  <c r="X14" i="88"/>
  <c r="W16" i="88" l="1"/>
  <c r="AL12" i="88"/>
  <c r="AM12" i="88" s="1"/>
  <c r="U16" i="88"/>
  <c r="AH14" i="94"/>
  <c r="AI14" i="94" s="1"/>
  <c r="Y12" i="94"/>
  <c r="AD12" i="94"/>
  <c r="AD23" i="94" s="1"/>
  <c r="AD21" i="94" s="1"/>
  <c r="AB12" i="94"/>
  <c r="AB23" i="94" s="1"/>
  <c r="AB21" i="94" s="1"/>
  <c r="AA12" i="94"/>
  <c r="AA23" i="94" s="1"/>
  <c r="AA21" i="94" s="1"/>
  <c r="AC12" i="94"/>
  <c r="AC23" i="94" s="1"/>
  <c r="AC21" i="94" s="1"/>
  <c r="AE12" i="94"/>
  <c r="AE23" i="94" s="1"/>
  <c r="AE21" i="94" s="1"/>
  <c r="O16" i="88"/>
  <c r="W18" i="94"/>
  <c r="V18" i="94"/>
  <c r="U18" i="94"/>
  <c r="T18" i="94"/>
  <c r="S18" i="94"/>
  <c r="R18" i="94"/>
  <c r="Q18" i="94"/>
  <c r="Q12" i="94" s="1"/>
  <c r="P18" i="94"/>
  <c r="O18" i="94"/>
  <c r="N18" i="94"/>
  <c r="M18" i="94"/>
  <c r="M12" i="94" s="1"/>
  <c r="L18" i="94"/>
  <c r="K18" i="94"/>
  <c r="K12" i="94" s="1"/>
  <c r="J18" i="94"/>
  <c r="J12" i="94" s="1"/>
  <c r="H18" i="94"/>
  <c r="H23" i="94" s="1"/>
  <c r="L12" i="94"/>
  <c r="V16" i="88"/>
  <c r="N16" i="88"/>
  <c r="L16" i="88"/>
  <c r="AJ16" i="88"/>
  <c r="I16" i="88"/>
  <c r="X16" i="88"/>
  <c r="T16" i="88"/>
  <c r="Q16" i="88"/>
  <c r="P16" i="88"/>
  <c r="S16" i="88"/>
  <c r="M16" i="88"/>
  <c r="K16" i="88"/>
  <c r="J16" i="88"/>
  <c r="H16" i="88"/>
  <c r="E19" i="88"/>
  <c r="J38" i="74"/>
  <c r="K38" i="74" s="1"/>
  <c r="J214" i="74"/>
  <c r="K214" i="74" s="1"/>
  <c r="J362" i="74"/>
  <c r="K362" i="74" s="1"/>
  <c r="J21" i="74"/>
  <c r="K21" i="74" s="1"/>
  <c r="J255" i="74"/>
  <c r="K255" i="74" s="1"/>
  <c r="J319" i="74"/>
  <c r="K319" i="74" s="1"/>
  <c r="J210" i="74"/>
  <c r="K210" i="74" s="1"/>
  <c r="J217" i="74"/>
  <c r="K217" i="74" s="1"/>
  <c r="J207" i="74"/>
  <c r="K207" i="74" s="1"/>
  <c r="J10" i="74"/>
  <c r="K10" i="74" s="1"/>
  <c r="J149" i="74"/>
  <c r="K149" i="74" s="1"/>
  <c r="J365" i="74"/>
  <c r="K365" i="74" s="1"/>
  <c r="J14" i="74"/>
  <c r="K14" i="74" s="1"/>
  <c r="J159" i="74"/>
  <c r="K159" i="74" s="1"/>
  <c r="J372" i="74"/>
  <c r="K372" i="74" s="1"/>
  <c r="J299" i="74"/>
  <c r="K299" i="74" s="1"/>
  <c r="J60" i="74"/>
  <c r="K60" i="74" s="1"/>
  <c r="J281" i="74"/>
  <c r="K281" i="74" s="1"/>
  <c r="J240" i="74"/>
  <c r="K240" i="74" s="1"/>
  <c r="J315" i="74"/>
  <c r="K315" i="74" s="1"/>
  <c r="J102" i="74"/>
  <c r="K102" i="74" s="1"/>
  <c r="J379" i="74"/>
  <c r="K379" i="74" s="1"/>
  <c r="J16" i="74"/>
  <c r="K16" i="74" s="1"/>
  <c r="J371" i="74"/>
  <c r="K371" i="74" s="1"/>
  <c r="J142" i="74"/>
  <c r="K142" i="74" s="1"/>
  <c r="J219" i="74"/>
  <c r="K219" i="74" s="1"/>
  <c r="J230" i="74"/>
  <c r="K230" i="74" s="1"/>
  <c r="J359" i="74"/>
  <c r="K359" i="74" s="1"/>
  <c r="J252" i="74"/>
  <c r="K252" i="74" s="1"/>
  <c r="J369" i="74"/>
  <c r="K369" i="74" s="1"/>
  <c r="J146" i="74"/>
  <c r="K146" i="74" s="1"/>
  <c r="J425" i="74"/>
  <c r="K425" i="74" s="1"/>
  <c r="J283" i="74"/>
  <c r="K283" i="74" s="1"/>
  <c r="J334" i="74"/>
  <c r="K334" i="74" s="1"/>
  <c r="J444" i="74"/>
  <c r="K444" i="74" s="1"/>
  <c r="J161" i="74"/>
  <c r="K161" i="74" s="1"/>
  <c r="J400" i="74"/>
  <c r="K400" i="74" s="1"/>
  <c r="J137" i="74"/>
  <c r="K137" i="74" s="1"/>
  <c r="J62" i="74"/>
  <c r="K62" i="74" s="1"/>
  <c r="J325" i="74"/>
  <c r="K325" i="74" s="1"/>
  <c r="J374" i="74"/>
  <c r="K374" i="74" s="1"/>
  <c r="J251" i="74"/>
  <c r="K251" i="74" s="1"/>
  <c r="J143" i="74"/>
  <c r="K143" i="74" s="1"/>
  <c r="J256" i="74"/>
  <c r="K256" i="74" s="1"/>
  <c r="J373" i="74"/>
  <c r="K373" i="74" s="1"/>
  <c r="J284" i="74"/>
  <c r="K284" i="74" s="1"/>
  <c r="J341" i="74"/>
  <c r="K341" i="74" s="1"/>
  <c r="J150" i="74"/>
  <c r="K150" i="74" s="1"/>
  <c r="J208" i="74"/>
  <c r="K208" i="74" s="1"/>
  <c r="J262" i="74"/>
  <c r="K262" i="74" s="1"/>
  <c r="J368" i="74"/>
  <c r="K368" i="74" s="1"/>
  <c r="J399" i="74"/>
  <c r="K399" i="74" s="1"/>
  <c r="J79" i="74"/>
  <c r="K79" i="74" s="1"/>
  <c r="J11" i="74"/>
  <c r="K11" i="74" s="1"/>
  <c r="J131" i="74"/>
  <c r="K131" i="74" s="1"/>
  <c r="J237" i="74"/>
  <c r="K237" i="74" s="1"/>
  <c r="J305" i="74"/>
  <c r="K305" i="74" s="1"/>
  <c r="J66" i="74"/>
  <c r="K66" i="74" s="1"/>
  <c r="J49" i="74"/>
  <c r="K49" i="74" s="1"/>
  <c r="J316" i="74"/>
  <c r="K316" i="74" s="1"/>
  <c r="J302" i="74"/>
  <c r="K302" i="74" s="1"/>
  <c r="J279" i="74"/>
  <c r="K279" i="74" s="1"/>
  <c r="J321" i="74"/>
  <c r="K321" i="74" s="1"/>
  <c r="J280" i="74"/>
  <c r="K280" i="74" s="1"/>
  <c r="J288" i="74"/>
  <c r="K288" i="74" s="1"/>
  <c r="J204" i="74"/>
  <c r="K204" i="74" s="1"/>
  <c r="J270" i="74"/>
  <c r="K270" i="74" s="1"/>
  <c r="J119" i="74"/>
  <c r="K119" i="74" s="1"/>
  <c r="J199" i="74"/>
  <c r="K199" i="74" s="1"/>
  <c r="J306" i="74"/>
  <c r="K306" i="74" s="1"/>
  <c r="J163" i="74"/>
  <c r="K163" i="74" s="1"/>
  <c r="J98" i="74"/>
  <c r="K98" i="74" s="1"/>
  <c r="J415" i="74"/>
  <c r="K415" i="74" s="1"/>
  <c r="J439" i="74"/>
  <c r="K439" i="74" s="1"/>
  <c r="J420" i="74"/>
  <c r="K420" i="74" s="1"/>
  <c r="J338" i="74"/>
  <c r="K338" i="74" s="1"/>
  <c r="J258" i="74"/>
  <c r="K258" i="74" s="1"/>
  <c r="J361" i="74"/>
  <c r="K361" i="74" s="1"/>
  <c r="J435" i="74"/>
  <c r="K435" i="74" s="1"/>
  <c r="J18" i="74"/>
  <c r="K18" i="74" s="1"/>
  <c r="J443" i="74"/>
  <c r="K443" i="74" s="1"/>
  <c r="J194" i="74"/>
  <c r="K194" i="74" s="1"/>
  <c r="J86" i="74"/>
  <c r="K86" i="74" s="1"/>
  <c r="J58" i="74"/>
  <c r="K58" i="74" s="1"/>
  <c r="J57" i="74"/>
  <c r="K57" i="74" s="1"/>
  <c r="J116" i="74"/>
  <c r="K116" i="74" s="1"/>
  <c r="J176" i="74"/>
  <c r="K176" i="74" s="1"/>
  <c r="J303" i="74"/>
  <c r="K303" i="74" s="1"/>
  <c r="J220" i="74"/>
  <c r="K220" i="74" s="1"/>
  <c r="J81" i="74"/>
  <c r="K81" i="74" s="1"/>
  <c r="J191" i="74"/>
  <c r="K191" i="74" s="1"/>
  <c r="J313" i="74"/>
  <c r="K313" i="74" s="1"/>
  <c r="J328" i="74"/>
  <c r="K328" i="74" s="1"/>
  <c r="J126" i="74"/>
  <c r="K126" i="74" s="1"/>
  <c r="J271" i="74"/>
  <c r="K271" i="74" s="1"/>
  <c r="J291" i="74"/>
  <c r="K291" i="74" s="1"/>
  <c r="J268" i="74"/>
  <c r="K268" i="74" s="1"/>
  <c r="J382" i="74"/>
  <c r="K382" i="74" s="1"/>
  <c r="J215" i="74"/>
  <c r="K215" i="74" s="1"/>
  <c r="J182" i="74"/>
  <c r="K182" i="74" s="1"/>
  <c r="J13" i="74"/>
  <c r="K13" i="74" s="1"/>
  <c r="J19" i="74"/>
  <c r="K19" i="74" s="1"/>
  <c r="J82" i="74"/>
  <c r="K82" i="74" s="1"/>
  <c r="J352" i="74"/>
  <c r="K352" i="74" s="1"/>
  <c r="J390" i="74"/>
  <c r="K390" i="74" s="1"/>
  <c r="J139" i="74"/>
  <c r="K139" i="74" s="1"/>
  <c r="J29" i="74"/>
  <c r="K29" i="74" s="1"/>
  <c r="J83" i="74"/>
  <c r="K83" i="74" s="1"/>
  <c r="J254" i="74"/>
  <c r="K254" i="74" s="1"/>
  <c r="J308" i="74"/>
  <c r="K308" i="74" s="1"/>
  <c r="J277" i="74"/>
  <c r="K277" i="74" s="1"/>
  <c r="J177" i="74"/>
  <c r="K177" i="74" s="1"/>
  <c r="J301" i="74"/>
  <c r="K301" i="74" s="1"/>
  <c r="J61" i="74"/>
  <c r="K61" i="74" s="1"/>
  <c r="J424" i="74"/>
  <c r="K424" i="74" s="1"/>
  <c r="J91" i="74"/>
  <c r="K91" i="74" s="1"/>
  <c r="J253" i="74"/>
  <c r="K253" i="74" s="1"/>
  <c r="J422" i="74"/>
  <c r="K422" i="74" s="1"/>
  <c r="J54" i="74"/>
  <c r="K54" i="74" s="1"/>
  <c r="J402" i="74"/>
  <c r="K402" i="74" s="1"/>
  <c r="J337" i="74"/>
  <c r="K337" i="74" s="1"/>
  <c r="J228" i="74"/>
  <c r="K228" i="74" s="1"/>
  <c r="J216" i="74"/>
  <c r="K216" i="74" s="1"/>
  <c r="J401" i="74"/>
  <c r="K401" i="74" s="1"/>
  <c r="J107" i="74"/>
  <c r="K107" i="74" s="1"/>
  <c r="J403" i="74"/>
  <c r="K403" i="74" s="1"/>
  <c r="J446" i="74"/>
  <c r="K446" i="74" s="1"/>
  <c r="J339" i="74"/>
  <c r="K339" i="74" s="1"/>
  <c r="J200" i="74"/>
  <c r="K200" i="74" s="1"/>
  <c r="J168" i="74"/>
  <c r="K168" i="74" s="1"/>
  <c r="J123" i="74"/>
  <c r="K123" i="74" s="1"/>
  <c r="J294" i="74"/>
  <c r="K294" i="74" s="1"/>
  <c r="J227" i="74"/>
  <c r="K227" i="74" s="1"/>
  <c r="J155" i="74"/>
  <c r="K155" i="74" s="1"/>
  <c r="J92" i="74"/>
  <c r="K92" i="74" s="1"/>
  <c r="J20" i="74"/>
  <c r="K20" i="74" s="1"/>
  <c r="J356" i="74"/>
  <c r="K356" i="74" s="1"/>
  <c r="J333" i="74"/>
  <c r="K333" i="74" s="1"/>
  <c r="J128" i="74"/>
  <c r="K128" i="74" s="1"/>
  <c r="J433" i="74"/>
  <c r="K433" i="74" s="1"/>
  <c r="J122" i="74"/>
  <c r="K122" i="74" s="1"/>
  <c r="J307" i="74"/>
  <c r="K307" i="74" s="1"/>
  <c r="J104" i="74"/>
  <c r="K104" i="74" s="1"/>
  <c r="J109" i="74"/>
  <c r="K109" i="74" s="1"/>
  <c r="J117" i="74"/>
  <c r="K117" i="74" s="1"/>
  <c r="J409" i="74"/>
  <c r="K409" i="74" s="1"/>
  <c r="J293" i="74"/>
  <c r="K293" i="74" s="1"/>
  <c r="J248" i="74"/>
  <c r="K248" i="74" s="1"/>
  <c r="J74" i="74"/>
  <c r="K74" i="74" s="1"/>
  <c r="J153" i="74"/>
  <c r="K153" i="74" s="1"/>
  <c r="J72" i="74"/>
  <c r="K72" i="74" s="1"/>
  <c r="J393" i="74"/>
  <c r="K393" i="74" s="1"/>
  <c r="J181" i="74"/>
  <c r="K181" i="74" s="1"/>
  <c r="J432" i="74"/>
  <c r="K432" i="74" s="1"/>
  <c r="J75" i="74"/>
  <c r="K75" i="74" s="1"/>
  <c r="J12" i="74"/>
  <c r="K12" i="74" s="1"/>
  <c r="J232" i="74"/>
  <c r="K232" i="74" s="1"/>
  <c r="J267" i="74"/>
  <c r="K267" i="74" s="1"/>
  <c r="J445" i="74"/>
  <c r="K445" i="74" s="1"/>
  <c r="J87" i="74"/>
  <c r="K87" i="74" s="1"/>
  <c r="J73" i="74"/>
  <c r="K73" i="74" s="1"/>
  <c r="J108" i="74"/>
  <c r="K108" i="74" s="1"/>
  <c r="J290" i="74"/>
  <c r="K290" i="74" s="1"/>
  <c r="J218" i="74"/>
  <c r="K218" i="74" s="1"/>
  <c r="J323" i="74"/>
  <c r="K323" i="74" s="1"/>
  <c r="J171" i="74"/>
  <c r="K171" i="74" s="1"/>
  <c r="J327" i="74"/>
  <c r="K327" i="74" s="1"/>
  <c r="J332" i="74"/>
  <c r="K332" i="74" s="1"/>
  <c r="J292" i="74"/>
  <c r="K292" i="74" s="1"/>
  <c r="J347" i="74"/>
  <c r="K347" i="74" s="1"/>
  <c r="J130" i="74"/>
  <c r="K130" i="74" s="1"/>
  <c r="J203" i="74"/>
  <c r="K203" i="74" s="1"/>
  <c r="J175" i="74"/>
  <c r="K175" i="74" s="1"/>
  <c r="J99" i="74"/>
  <c r="K99" i="74" s="1"/>
  <c r="J295" i="74"/>
  <c r="K295" i="74" s="1"/>
  <c r="J85" i="74"/>
  <c r="K85" i="74" s="1"/>
  <c r="J311" i="74"/>
  <c r="K311" i="74" s="1"/>
  <c r="J233" i="74"/>
  <c r="K233" i="74" s="1"/>
  <c r="J412" i="74"/>
  <c r="K412" i="74" s="1"/>
  <c r="J375" i="74"/>
  <c r="K375" i="74" s="1"/>
  <c r="J30" i="74"/>
  <c r="K30" i="74" s="1"/>
  <c r="J224" i="74"/>
  <c r="K224" i="74" s="1"/>
  <c r="J366" i="74"/>
  <c r="K366" i="74" s="1"/>
  <c r="J441" i="74"/>
  <c r="K441" i="74" s="1"/>
  <c r="J147" i="74"/>
  <c r="K147" i="74" s="1"/>
  <c r="J434" i="74"/>
  <c r="K434" i="74" s="1"/>
  <c r="J276" i="74"/>
  <c r="K276" i="74" s="1"/>
  <c r="J138" i="74"/>
  <c r="K138" i="74" s="1"/>
  <c r="J96" i="74"/>
  <c r="K96" i="74" s="1"/>
  <c r="J309" i="74"/>
  <c r="K309" i="74" s="1"/>
  <c r="J170" i="74"/>
  <c r="K170" i="74" s="1"/>
  <c r="J134" i="74"/>
  <c r="K134" i="74" s="1"/>
  <c r="J223" i="74"/>
  <c r="K223" i="74" s="1"/>
  <c r="J28" i="74"/>
  <c r="K28" i="74" s="1"/>
  <c r="J169" i="74"/>
  <c r="K169" i="74" s="1"/>
  <c r="J278" i="74"/>
  <c r="K278" i="74" s="1"/>
  <c r="J397" i="74"/>
  <c r="K397" i="74" s="1"/>
  <c r="J326" i="74"/>
  <c r="K326" i="74" s="1"/>
  <c r="J406" i="74"/>
  <c r="K406" i="74" s="1"/>
  <c r="J418" i="74"/>
  <c r="K418" i="74" s="1"/>
  <c r="J209" i="74"/>
  <c r="K209" i="74" s="1"/>
  <c r="J349" i="74"/>
  <c r="K349" i="74" s="1"/>
  <c r="J414" i="74"/>
  <c r="K414" i="74" s="1"/>
  <c r="J265" i="74"/>
  <c r="K265" i="74" s="1"/>
  <c r="J335" i="74"/>
  <c r="K335" i="74" s="1"/>
  <c r="J145" i="74"/>
  <c r="K145" i="74" s="1"/>
  <c r="J59" i="74"/>
  <c r="K59" i="74" s="1"/>
  <c r="J376" i="74"/>
  <c r="K376" i="74" s="1"/>
  <c r="J357" i="74"/>
  <c r="K357" i="74" s="1"/>
  <c r="J384" i="74"/>
  <c r="K384" i="74" s="1"/>
  <c r="J331" i="74"/>
  <c r="K331" i="74" s="1"/>
  <c r="J25" i="74"/>
  <c r="K25" i="74" s="1"/>
  <c r="J133" i="74"/>
  <c r="K133" i="74" s="1"/>
  <c r="J411" i="74"/>
  <c r="K411" i="74" s="1"/>
  <c r="J24" i="74"/>
  <c r="K24" i="74" s="1"/>
  <c r="J222" i="74"/>
  <c r="K222" i="74" s="1"/>
  <c r="J206" i="74"/>
  <c r="K206" i="74" s="1"/>
  <c r="J156" i="74"/>
  <c r="K156" i="74" s="1"/>
  <c r="J211" i="74"/>
  <c r="K211" i="74" s="1"/>
  <c r="J51" i="74"/>
  <c r="K51" i="74" s="1"/>
  <c r="J33" i="74"/>
  <c r="K33" i="74" s="1"/>
  <c r="J259" i="74"/>
  <c r="K259" i="74" s="1"/>
  <c r="J250" i="74"/>
  <c r="K250" i="74" s="1"/>
  <c r="J110" i="74"/>
  <c r="K110" i="74" s="1"/>
  <c r="J80" i="74"/>
  <c r="K80" i="74" s="1"/>
  <c r="J353" i="74"/>
  <c r="K353" i="74" s="1"/>
  <c r="J78" i="74"/>
  <c r="K78" i="74" s="1"/>
  <c r="J410" i="74"/>
  <c r="K410" i="74" s="1"/>
  <c r="J101" i="74"/>
  <c r="K101" i="74" s="1"/>
  <c r="J55" i="74"/>
  <c r="K55" i="74" s="1"/>
  <c r="J421" i="74"/>
  <c r="K421" i="74" s="1"/>
  <c r="J205" i="74"/>
  <c r="K205" i="74" s="1"/>
  <c r="J225" i="74"/>
  <c r="K225" i="74" s="1"/>
  <c r="J64" i="74"/>
  <c r="K64" i="74" s="1"/>
  <c r="J186" i="74"/>
  <c r="K186" i="74" s="1"/>
  <c r="J296" i="74"/>
  <c r="K296" i="74" s="1"/>
  <c r="J389" i="74"/>
  <c r="K389" i="74" s="1"/>
  <c r="J45" i="74"/>
  <c r="K45" i="74" s="1"/>
  <c r="J192" i="74"/>
  <c r="K192" i="74" s="1"/>
  <c r="J388" i="74"/>
  <c r="K388" i="74" s="1"/>
  <c r="J428" i="74"/>
  <c r="K428" i="74" s="1"/>
  <c r="J42" i="74"/>
  <c r="K42" i="74" s="1"/>
  <c r="J120" i="74"/>
  <c r="K120" i="74" s="1"/>
  <c r="J355" i="74"/>
  <c r="K355" i="74" s="1"/>
  <c r="J15" i="74"/>
  <c r="K15" i="74" s="1"/>
  <c r="J430" i="74"/>
  <c r="K430" i="74" s="1"/>
  <c r="J180" i="74"/>
  <c r="K180" i="74" s="1"/>
  <c r="J260" i="74"/>
  <c r="K260" i="74" s="1"/>
  <c r="J242" i="74"/>
  <c r="K242" i="74" s="1"/>
  <c r="J330" i="74"/>
  <c r="K330" i="74" s="1"/>
  <c r="J442" i="74"/>
  <c r="K442" i="74" s="1"/>
  <c r="J320" i="74"/>
  <c r="K320" i="74" s="1"/>
  <c r="J106" i="74"/>
  <c r="K106" i="74" s="1"/>
  <c r="J312" i="74"/>
  <c r="K312" i="74" s="1"/>
  <c r="J34" i="74"/>
  <c r="K34" i="74" s="1"/>
  <c r="J427" i="74"/>
  <c r="K427" i="74" s="1"/>
  <c r="J136" i="74"/>
  <c r="K136" i="74" s="1"/>
  <c r="J298" i="74"/>
  <c r="K298" i="74" s="1"/>
  <c r="J190" i="74"/>
  <c r="K190" i="74" s="1"/>
  <c r="J257" i="74"/>
  <c r="K257" i="74" s="1"/>
  <c r="J26" i="74"/>
  <c r="K26" i="74" s="1"/>
  <c r="J173" i="74"/>
  <c r="K173" i="74" s="1"/>
  <c r="J27" i="74"/>
  <c r="K27" i="74" s="1"/>
  <c r="J404" i="74"/>
  <c r="K404" i="74" s="1"/>
  <c r="J196" i="74"/>
  <c r="K196" i="74" s="1"/>
  <c r="J440" i="74"/>
  <c r="K440" i="74" s="1"/>
  <c r="J297" i="74"/>
  <c r="K297" i="74" s="1"/>
  <c r="J112" i="74"/>
  <c r="K112" i="74" s="1"/>
  <c r="J239" i="74"/>
  <c r="K239" i="74" s="1"/>
  <c r="J48" i="74"/>
  <c r="K48" i="74" s="1"/>
  <c r="J310" i="74"/>
  <c r="K310" i="74" s="1"/>
  <c r="J386" i="74"/>
  <c r="K386" i="74" s="1"/>
  <c r="J429" i="74"/>
  <c r="K429" i="74" s="1"/>
  <c r="J152" i="74"/>
  <c r="K152" i="74" s="1"/>
  <c r="J93" i="74"/>
  <c r="K93" i="74" s="1"/>
  <c r="J36" i="74"/>
  <c r="K36" i="74" s="1"/>
  <c r="J124" i="74"/>
  <c r="K124" i="74" s="1"/>
  <c r="J127" i="74"/>
  <c r="K127" i="74" s="1"/>
  <c r="J65" i="74"/>
  <c r="K65" i="74" s="1"/>
  <c r="J70" i="74"/>
  <c r="K70" i="74" s="1"/>
  <c r="J17" i="74"/>
  <c r="K17" i="74" s="1"/>
  <c r="J164" i="74"/>
  <c r="K164" i="74" s="1"/>
  <c r="J377" i="74"/>
  <c r="K377" i="74" s="1"/>
  <c r="J95" i="74"/>
  <c r="K95" i="74" s="1"/>
  <c r="J84" i="74"/>
  <c r="K84" i="74" s="1"/>
  <c r="J226" i="74"/>
  <c r="K226" i="74" s="1"/>
  <c r="J249" i="74"/>
  <c r="K249" i="74" s="1"/>
  <c r="J447" i="74"/>
  <c r="K447" i="74" s="1"/>
  <c r="J31" i="74"/>
  <c r="K31" i="74" s="1"/>
  <c r="J383" i="74"/>
  <c r="K383" i="74" s="1"/>
  <c r="J380" i="74"/>
  <c r="K380" i="74" s="1"/>
  <c r="J43" i="74"/>
  <c r="K43" i="74" s="1"/>
  <c r="J269" i="74"/>
  <c r="K269" i="74" s="1"/>
  <c r="J165" i="74"/>
  <c r="K165" i="74" s="1"/>
  <c r="J358" i="74"/>
  <c r="K358" i="74" s="1"/>
  <c r="J47" i="74"/>
  <c r="K47" i="74" s="1"/>
  <c r="J367" i="74"/>
  <c r="K367" i="74" s="1"/>
  <c r="J231" i="74"/>
  <c r="K231" i="74" s="1"/>
  <c r="J436" i="74"/>
  <c r="K436" i="74" s="1"/>
  <c r="J413" i="74"/>
  <c r="K413" i="74" s="1"/>
  <c r="J245" i="74"/>
  <c r="K245" i="74" s="1"/>
  <c r="J395" i="74"/>
  <c r="K395" i="74" s="1"/>
  <c r="J416" i="74"/>
  <c r="K416" i="74" s="1"/>
  <c r="J44" i="74"/>
  <c r="K44" i="74" s="1"/>
  <c r="J423" i="74"/>
  <c r="K423" i="74" s="1"/>
  <c r="J235" i="74"/>
  <c r="K235" i="74" s="1"/>
  <c r="J132" i="74"/>
  <c r="K132" i="74" s="1"/>
  <c r="J437" i="74"/>
  <c r="K437" i="74" s="1"/>
  <c r="J234" i="74"/>
  <c r="K234" i="74" s="1"/>
  <c r="J23" i="74"/>
  <c r="K23" i="74" s="1"/>
  <c r="J202" i="74"/>
  <c r="K202" i="74" s="1"/>
  <c r="J121" i="74"/>
  <c r="K121" i="74" s="1"/>
  <c r="J37" i="74"/>
  <c r="K37" i="74" s="1"/>
  <c r="J247" i="74"/>
  <c r="K247" i="74" s="1"/>
  <c r="J90" i="74"/>
  <c r="K90" i="74" s="1"/>
  <c r="J76" i="74"/>
  <c r="K76" i="74" s="1"/>
  <c r="J212" i="74"/>
  <c r="K212" i="74" s="1"/>
  <c r="J381" i="74"/>
  <c r="K381" i="74" s="1"/>
  <c r="J68" i="74"/>
  <c r="K68" i="74" s="1"/>
  <c r="J351" i="74"/>
  <c r="K351" i="74" s="1"/>
  <c r="J398" i="74"/>
  <c r="K398" i="74" s="1"/>
  <c r="J77" i="74"/>
  <c r="K77" i="74" s="1"/>
  <c r="J158" i="74"/>
  <c r="K158" i="74" s="1"/>
  <c r="J40" i="74"/>
  <c r="K40" i="74" s="1"/>
  <c r="J188" i="74"/>
  <c r="K188" i="74" s="1"/>
  <c r="J141" i="74"/>
  <c r="K141" i="74" s="1"/>
  <c r="J370" i="74"/>
  <c r="K370" i="74" s="1"/>
  <c r="J97" i="74"/>
  <c r="K97" i="74" s="1"/>
  <c r="J364" i="74"/>
  <c r="K364" i="74" s="1"/>
  <c r="J140" i="74"/>
  <c r="K140" i="74" s="1"/>
  <c r="J53" i="74"/>
  <c r="K53" i="74" s="1"/>
  <c r="J405" i="74"/>
  <c r="K405" i="74" s="1"/>
  <c r="J304" i="74"/>
  <c r="K304" i="74" s="1"/>
  <c r="J56" i="74"/>
  <c r="K56" i="74" s="1"/>
  <c r="J317" i="74"/>
  <c r="K317" i="74" s="1"/>
  <c r="J391" i="74"/>
  <c r="K391" i="74" s="1"/>
  <c r="J148" i="74"/>
  <c r="K148" i="74" s="1"/>
  <c r="J289" i="74"/>
  <c r="K289" i="74" s="1"/>
  <c r="J344" i="74"/>
  <c r="K344" i="74" s="1"/>
  <c r="J363" i="74"/>
  <c r="K363" i="74" s="1"/>
  <c r="J266" i="74"/>
  <c r="K266" i="74" s="1"/>
  <c r="J345" i="74"/>
  <c r="K345" i="74" s="1"/>
  <c r="J94" i="74"/>
  <c r="K94" i="74" s="1"/>
  <c r="J438" i="74"/>
  <c r="K438" i="74" s="1"/>
  <c r="J243" i="74"/>
  <c r="K243" i="74" s="1"/>
  <c r="J41" i="74"/>
  <c r="K41" i="74" s="1"/>
  <c r="J273" i="74"/>
  <c r="K273" i="74" s="1"/>
  <c r="J193" i="74"/>
  <c r="K193" i="74" s="1"/>
  <c r="J167" i="74"/>
  <c r="K167" i="74" s="1"/>
  <c r="J22" i="74"/>
  <c r="K22" i="74" s="1"/>
  <c r="J178" i="74"/>
  <c r="K178" i="74" s="1"/>
  <c r="J336" i="74"/>
  <c r="K336" i="74" s="1"/>
  <c r="J282" i="74"/>
  <c r="K282" i="74" s="1"/>
  <c r="J246" i="74"/>
  <c r="K246" i="74" s="1"/>
  <c r="J39" i="74"/>
  <c r="K39" i="74" s="1"/>
  <c r="J329" i="74"/>
  <c r="K329" i="74" s="1"/>
  <c r="J244" i="74"/>
  <c r="K244" i="74" s="1"/>
  <c r="J385" i="74"/>
  <c r="K385" i="74" s="1"/>
  <c r="J111" i="74"/>
  <c r="K111" i="74" s="1"/>
  <c r="J378" i="74"/>
  <c r="K378" i="74" s="1"/>
  <c r="J71" i="74"/>
  <c r="K71" i="74" s="1"/>
  <c r="J184" i="74"/>
  <c r="K184" i="74" s="1"/>
  <c r="J221" i="74"/>
  <c r="K221" i="74" s="1"/>
  <c r="J129" i="74"/>
  <c r="K129" i="74" s="1"/>
  <c r="J396" i="74"/>
  <c r="K396" i="74" s="1"/>
  <c r="J264" i="74"/>
  <c r="K264" i="74" s="1"/>
  <c r="J348" i="74"/>
  <c r="K348" i="74" s="1"/>
  <c r="J160" i="74"/>
  <c r="K160" i="74" s="1"/>
  <c r="J318" i="74"/>
  <c r="K318" i="74" s="1"/>
  <c r="J417" i="74"/>
  <c r="K417" i="74" s="1"/>
  <c r="J263" i="74"/>
  <c r="K263" i="74" s="1"/>
  <c r="J183" i="74"/>
  <c r="K183" i="74" s="1"/>
  <c r="J419" i="74"/>
  <c r="K419" i="74" s="1"/>
  <c r="J407" i="74"/>
  <c r="K407" i="74" s="1"/>
  <c r="J172" i="74"/>
  <c r="K172" i="74" s="1"/>
  <c r="J350" i="74"/>
  <c r="K350" i="74" s="1"/>
  <c r="J360" i="74"/>
  <c r="K360" i="74" s="1"/>
  <c r="J342" i="74"/>
  <c r="K342" i="74" s="1"/>
  <c r="J346" i="74"/>
  <c r="K346" i="74" s="1"/>
  <c r="J213" i="74"/>
  <c r="K213" i="74" s="1"/>
  <c r="J285" i="74"/>
  <c r="K285" i="74" s="1"/>
  <c r="J151" i="74"/>
  <c r="K151" i="74" s="1"/>
  <c r="J274" i="74"/>
  <c r="K274" i="74" s="1"/>
  <c r="J195" i="74"/>
  <c r="K195" i="74" s="1"/>
  <c r="J236" i="74"/>
  <c r="K236" i="74" s="1"/>
  <c r="J426" i="74"/>
  <c r="K426" i="74" s="1"/>
  <c r="J340" i="74"/>
  <c r="K340" i="74" s="1"/>
  <c r="J300" i="74"/>
  <c r="K300" i="74" s="1"/>
  <c r="J89" i="74"/>
  <c r="K89" i="74" s="1"/>
  <c r="J201" i="74"/>
  <c r="K201" i="74" s="1"/>
  <c r="J322" i="74"/>
  <c r="K322" i="74" s="1"/>
  <c r="J63" i="74"/>
  <c r="K63" i="74" s="1"/>
  <c r="J197" i="74"/>
  <c r="K197" i="74" s="1"/>
  <c r="J187" i="74"/>
  <c r="K187" i="74" s="1"/>
  <c r="J185" i="74"/>
  <c r="K185" i="74" s="1"/>
  <c r="J113" i="74"/>
  <c r="K113" i="74" s="1"/>
  <c r="J69" i="74"/>
  <c r="K69" i="74" s="1"/>
  <c r="J32" i="74"/>
  <c r="K32" i="74" s="1"/>
  <c r="J189" i="74"/>
  <c r="K189" i="74" s="1"/>
  <c r="J324" i="74"/>
  <c r="K324" i="74" s="1"/>
  <c r="J354" i="74"/>
  <c r="K354" i="74" s="1"/>
  <c r="J88" i="74"/>
  <c r="K88" i="74" s="1"/>
  <c r="J431" i="74"/>
  <c r="K431" i="74" s="1"/>
  <c r="J35" i="74"/>
  <c r="K35" i="74" s="1"/>
  <c r="J162" i="74"/>
  <c r="K162" i="74" s="1"/>
  <c r="J105" i="74"/>
  <c r="K105" i="74" s="1"/>
  <c r="J261" i="74"/>
  <c r="K261" i="74" s="1"/>
  <c r="J229" i="74"/>
  <c r="K229" i="74" s="1"/>
  <c r="J272" i="74"/>
  <c r="K272" i="74" s="1"/>
  <c r="J52" i="74"/>
  <c r="K52" i="74" s="1"/>
  <c r="J103" i="74"/>
  <c r="K103" i="74" s="1"/>
  <c r="J50" i="74"/>
  <c r="K50" i="74" s="1"/>
  <c r="J174" i="74"/>
  <c r="K174" i="74" s="1"/>
  <c r="J46" i="74"/>
  <c r="K46" i="74" s="1"/>
  <c r="J135" i="74"/>
  <c r="K135" i="74" s="1"/>
  <c r="J144" i="74"/>
  <c r="K144" i="74" s="1"/>
  <c r="J114" i="74"/>
  <c r="K114" i="74" s="1"/>
  <c r="J241" i="74"/>
  <c r="K241" i="74" s="1"/>
  <c r="J275" i="74"/>
  <c r="K275" i="74" s="1"/>
  <c r="J408" i="74"/>
  <c r="K408" i="74" s="1"/>
  <c r="J394" i="74"/>
  <c r="K394" i="74" s="1"/>
  <c r="J125" i="74"/>
  <c r="K125" i="74" s="1"/>
  <c r="J387" i="74"/>
  <c r="K387" i="74" s="1"/>
  <c r="J314" i="74"/>
  <c r="K314" i="74" s="1"/>
  <c r="J166" i="74"/>
  <c r="K166" i="74" s="1"/>
  <c r="J392" i="74"/>
  <c r="K392" i="74" s="1"/>
  <c r="J118" i="74"/>
  <c r="K118" i="74" s="1"/>
  <c r="J100" i="74"/>
  <c r="K100" i="74" s="1"/>
  <c r="J287" i="74"/>
  <c r="K287" i="74" s="1"/>
  <c r="J238" i="74"/>
  <c r="K238" i="74" s="1"/>
  <c r="J286" i="74"/>
  <c r="K286" i="74" s="1"/>
  <c r="J115" i="74"/>
  <c r="K115" i="74" s="1"/>
  <c r="J343" i="74"/>
  <c r="K343" i="74" s="1"/>
  <c r="J198" i="74"/>
  <c r="K198" i="74" s="1"/>
  <c r="J157" i="74"/>
  <c r="K157" i="74" s="1"/>
  <c r="J179" i="74"/>
  <c r="K179" i="74" s="1"/>
  <c r="J67" i="74"/>
  <c r="K67" i="74" s="1"/>
  <c r="J154" i="74"/>
  <c r="K154" i="74" s="1"/>
  <c r="AL14" i="88"/>
  <c r="AM14" i="88" s="1"/>
  <c r="H9" i="88" l="1"/>
  <c r="H10" i="88" s="1"/>
  <c r="H21" i="88" s="1"/>
  <c r="H19" i="88" s="1"/>
  <c r="AH18" i="94"/>
  <c r="AI18" i="94" s="1"/>
  <c r="T9" i="88"/>
  <c r="T10" i="88" s="1"/>
  <c r="T21" i="88" s="1"/>
  <c r="T19" i="88" s="1"/>
  <c r="F9" i="88"/>
  <c r="F10" i="88" s="1"/>
  <c r="S12" i="94"/>
  <c r="U12" i="94"/>
  <c r="R12" i="94"/>
  <c r="V12" i="94"/>
  <c r="W12" i="94"/>
  <c r="T12" i="94"/>
  <c r="O12" i="94"/>
  <c r="X12" i="94"/>
  <c r="P12" i="94"/>
  <c r="N12" i="94"/>
  <c r="G9" i="88"/>
  <c r="G10" i="88" s="1"/>
  <c r="G21" i="88" s="1"/>
  <c r="G19" i="88" s="1"/>
  <c r="W9" i="88"/>
  <c r="W10" i="88" s="1"/>
  <c r="W21" i="88" s="1"/>
  <c r="W19" i="88" s="1"/>
  <c r="R9" i="88"/>
  <c r="R10" i="88" s="1"/>
  <c r="R21" i="88" s="1"/>
  <c r="R19" i="88" s="1"/>
  <c r="U9" i="88"/>
  <c r="U10" i="88" s="1"/>
  <c r="U21" i="88" s="1"/>
  <c r="U19" i="88" s="1"/>
  <c r="AJ9" i="88"/>
  <c r="AJ10" i="88" s="1"/>
  <c r="AJ21" i="88" s="1"/>
  <c r="AJ19" i="88" s="1"/>
  <c r="O9" i="88"/>
  <c r="O10" i="88" s="1"/>
  <c r="O21" i="88" s="1"/>
  <c r="O19" i="88" s="1"/>
  <c r="L9" i="88"/>
  <c r="L10" i="88" s="1"/>
  <c r="L21" i="88" s="1"/>
  <c r="L19" i="88" s="1"/>
  <c r="I9" i="88"/>
  <c r="I10" i="88" s="1"/>
  <c r="I21" i="88" s="1"/>
  <c r="I19" i="88" s="1"/>
  <c r="J9" i="88"/>
  <c r="J10" i="88" s="1"/>
  <c r="J21" i="88" s="1"/>
  <c r="J19" i="88" s="1"/>
  <c r="P9" i="88"/>
  <c r="P10" i="88" s="1"/>
  <c r="P21" i="88" s="1"/>
  <c r="P19" i="88" s="1"/>
  <c r="N9" i="88"/>
  <c r="N10" i="88" s="1"/>
  <c r="N21" i="88" s="1"/>
  <c r="N19" i="88" s="1"/>
  <c r="K9" i="88"/>
  <c r="K10" i="88" s="1"/>
  <c r="K21" i="88" s="1"/>
  <c r="K19" i="88" s="1"/>
  <c r="X9" i="88"/>
  <c r="X10" i="88" s="1"/>
  <c r="X21" i="88" s="1"/>
  <c r="X19" i="88" s="1"/>
  <c r="Q9" i="88"/>
  <c r="Q10" i="88" s="1"/>
  <c r="Q21" i="88" s="1"/>
  <c r="Q19" i="88" s="1"/>
  <c r="V9" i="88"/>
  <c r="V10" i="88" s="1"/>
  <c r="V21" i="88" s="1"/>
  <c r="V19" i="88" s="1"/>
  <c r="S9" i="88"/>
  <c r="S10" i="88" s="1"/>
  <c r="S21" i="88" s="1"/>
  <c r="S19" i="88" s="1"/>
  <c r="AH9" i="88"/>
  <c r="AH10" i="88" s="1"/>
  <c r="AH21" i="88" s="1"/>
  <c r="AH19" i="88" s="1"/>
  <c r="Z9" i="88"/>
  <c r="Z10" i="88" s="1"/>
  <c r="Z21" i="88" s="1"/>
  <c r="Z19" i="88" s="1"/>
  <c r="AE9" i="88"/>
  <c r="AE10" i="88" s="1"/>
  <c r="AE21" i="88" s="1"/>
  <c r="AE19" i="88" s="1"/>
  <c r="AD9" i="88"/>
  <c r="AD10" i="88" s="1"/>
  <c r="AD21" i="88" s="1"/>
  <c r="AD19" i="88" s="1"/>
  <c r="AC9" i="88"/>
  <c r="AC10" i="88" s="1"/>
  <c r="AC21" i="88" s="1"/>
  <c r="AC19" i="88" s="1"/>
  <c r="AI9" i="88"/>
  <c r="AI10" i="88" s="1"/>
  <c r="AI21" i="88" s="1"/>
  <c r="AI19" i="88" s="1"/>
  <c r="AG9" i="88"/>
  <c r="AG10" i="88" s="1"/>
  <c r="AG21" i="88" s="1"/>
  <c r="AG19" i="88" s="1"/>
  <c r="AA9" i="88"/>
  <c r="AA10" i="88" s="1"/>
  <c r="AA21" i="88" s="1"/>
  <c r="AA19" i="88" s="1"/>
  <c r="Y9" i="88"/>
  <c r="Y10" i="88" s="1"/>
  <c r="Y21" i="88" s="1"/>
  <c r="Y19" i="88" s="1"/>
  <c r="AB9" i="88"/>
  <c r="AB10" i="88" s="1"/>
  <c r="AB21" i="88" s="1"/>
  <c r="AB19" i="88" s="1"/>
  <c r="AF9" i="88"/>
  <c r="AF10" i="88" s="1"/>
  <c r="AF21" i="88" s="1"/>
  <c r="AF19" i="88" s="1"/>
  <c r="M9" i="88"/>
  <c r="M10" i="88" s="1"/>
  <c r="M21" i="88" s="1"/>
  <c r="M19" i="88" s="1"/>
  <c r="AL16" i="88"/>
  <c r="AM16" i="88" s="1"/>
  <c r="AH12" i="94" l="1"/>
  <c r="AH11" i="94"/>
  <c r="AL9" i="88"/>
  <c r="AO9" i="88" s="1"/>
  <c r="F21" i="88"/>
  <c r="AL10" i="88"/>
  <c r="AI12" i="94" l="1"/>
  <c r="AI11" i="94"/>
  <c r="AH8" i="94"/>
  <c r="F24" i="94"/>
  <c r="G24" i="94" s="1"/>
  <c r="H24" i="94" s="1"/>
  <c r="I24" i="94" s="1"/>
  <c r="AL8" i="88"/>
  <c r="AM9" i="88"/>
  <c r="F19" i="88"/>
  <c r="F20" i="88" s="1"/>
  <c r="G20" i="88" s="1"/>
  <c r="H20" i="88" s="1"/>
  <c r="I20" i="88" s="1"/>
  <c r="J20" i="88" s="1"/>
  <c r="K20" i="88" s="1"/>
  <c r="L20" i="88" s="1"/>
  <c r="M20" i="88" s="1"/>
  <c r="N20" i="88" s="1"/>
  <c r="O20" i="88" s="1"/>
  <c r="P20" i="88" s="1"/>
  <c r="Q20" i="88" s="1"/>
  <c r="R20" i="88" s="1"/>
  <c r="S20" i="88" s="1"/>
  <c r="T20" i="88" s="1"/>
  <c r="U20" i="88" s="1"/>
  <c r="V20" i="88" s="1"/>
  <c r="W20" i="88" s="1"/>
  <c r="X20" i="88" s="1"/>
  <c r="Y20" i="88" s="1"/>
  <c r="Z20" i="88" s="1"/>
  <c r="AA20" i="88" s="1"/>
  <c r="AB20" i="88" s="1"/>
  <c r="AC20" i="88" s="1"/>
  <c r="AD20" i="88" s="1"/>
  <c r="AE20" i="88" s="1"/>
  <c r="AF20" i="88" s="1"/>
  <c r="AG20" i="88" s="1"/>
  <c r="AH20" i="88" s="1"/>
  <c r="AI20" i="88" s="1"/>
  <c r="AJ20" i="88" s="1"/>
  <c r="F22" i="88"/>
  <c r="G22" i="88" s="1"/>
  <c r="H22" i="88" s="1"/>
  <c r="I22" i="88" s="1"/>
  <c r="J22" i="88" s="1"/>
  <c r="K22" i="88" s="1"/>
  <c r="L22" i="88" s="1"/>
  <c r="M22" i="88" s="1"/>
  <c r="N22" i="88" s="1"/>
  <c r="O22" i="88" s="1"/>
  <c r="P22" i="88" s="1"/>
  <c r="Q22" i="88" s="1"/>
  <c r="R22" i="88" s="1"/>
  <c r="S22" i="88" s="1"/>
  <c r="T22" i="88" s="1"/>
  <c r="U22" i="88" s="1"/>
  <c r="V22" i="88" s="1"/>
  <c r="W22" i="88" s="1"/>
  <c r="X22" i="88" s="1"/>
  <c r="Y22" i="88" s="1"/>
  <c r="Z22" i="88" s="1"/>
  <c r="AA22" i="88" s="1"/>
  <c r="AB22" i="88" s="1"/>
  <c r="AC22" i="88" s="1"/>
  <c r="AD22" i="88" s="1"/>
  <c r="AE22" i="88" s="1"/>
  <c r="AF22" i="88" s="1"/>
  <c r="AG22" i="88" s="1"/>
  <c r="AH22" i="88" s="1"/>
  <c r="AI22" i="88" s="1"/>
  <c r="AJ22" i="88" s="1"/>
  <c r="AM10" i="88"/>
  <c r="AL19" i="88"/>
  <c r="AM19" i="88" s="1"/>
  <c r="F30" i="87" l="1"/>
  <c r="G21" i="94" l="1"/>
  <c r="F21" i="94"/>
  <c r="F22" i="94" s="1"/>
  <c r="H21" i="94"/>
  <c r="M16" i="94"/>
  <c r="M23" i="94" s="1"/>
  <c r="M21" i="94" s="1"/>
  <c r="Q16" i="94"/>
  <c r="Q23" i="94" s="1"/>
  <c r="Q21" i="94" s="1"/>
  <c r="U16" i="94"/>
  <c r="U23" i="94" s="1"/>
  <c r="U21" i="94" s="1"/>
  <c r="Y16" i="94"/>
  <c r="Y23" i="94" s="1"/>
  <c r="Y21" i="94" s="1"/>
  <c r="T16" i="94"/>
  <c r="T23" i="94" s="1"/>
  <c r="T21" i="94" s="1"/>
  <c r="N16" i="94"/>
  <c r="N23" i="94" s="1"/>
  <c r="N21" i="94" s="1"/>
  <c r="R16" i="94"/>
  <c r="R23" i="94" s="1"/>
  <c r="R21" i="94" s="1"/>
  <c r="V16" i="94"/>
  <c r="V23" i="94" s="1"/>
  <c r="V21" i="94" s="1"/>
  <c r="Z16" i="94"/>
  <c r="Z23" i="94" s="1"/>
  <c r="Z21" i="94" s="1"/>
  <c r="L16" i="94"/>
  <c r="L23" i="94" s="1"/>
  <c r="L21" i="94" s="1"/>
  <c r="X16" i="94"/>
  <c r="X23" i="94" s="1"/>
  <c r="X21" i="94" s="1"/>
  <c r="K16" i="94"/>
  <c r="K23" i="94" s="1"/>
  <c r="K21" i="94" s="1"/>
  <c r="O16" i="94"/>
  <c r="O23" i="94" s="1"/>
  <c r="O21" i="94" s="1"/>
  <c r="S16" i="94"/>
  <c r="S23" i="94" s="1"/>
  <c r="S21" i="94" s="1"/>
  <c r="W16" i="94"/>
  <c r="W23" i="94" s="1"/>
  <c r="W21" i="94" s="1"/>
  <c r="J16" i="94"/>
  <c r="J23" i="94" s="1"/>
  <c r="P16" i="94"/>
  <c r="P23" i="94" s="1"/>
  <c r="P21" i="94" s="1"/>
  <c r="J21" i="94" l="1"/>
  <c r="J24" i="94"/>
  <c r="G22" i="94"/>
  <c r="H22" i="94" s="1"/>
  <c r="I22" i="94" s="1"/>
  <c r="J22" i="94" s="1"/>
  <c r="AH16" i="94"/>
  <c r="K22" i="94" l="1"/>
  <c r="L22" i="94" s="1"/>
  <c r="M22" i="94" s="1"/>
  <c r="N22" i="94" s="1"/>
  <c r="O22" i="94" s="1"/>
  <c r="P22" i="94" s="1"/>
  <c r="Q22" i="94" s="1"/>
  <c r="R22" i="94" s="1"/>
  <c r="K24" i="94"/>
  <c r="L24" i="94" s="1"/>
  <c r="M24" i="94" s="1"/>
  <c r="N24" i="94" s="1"/>
  <c r="O24" i="94" s="1"/>
  <c r="P24" i="94" s="1"/>
  <c r="Q24" i="94" s="1"/>
  <c r="R24" i="94" s="1"/>
  <c r="S24" i="94" s="1"/>
  <c r="T24" i="94" s="1"/>
  <c r="U24" i="94" s="1"/>
  <c r="V24" i="94" s="1"/>
  <c r="W24" i="94" s="1"/>
  <c r="X24" i="94" s="1"/>
  <c r="Y24" i="94" s="1"/>
  <c r="Z24" i="94" s="1"/>
  <c r="AA24" i="94" s="1"/>
  <c r="AB24" i="94" s="1"/>
  <c r="AC24" i="94" s="1"/>
  <c r="AD24" i="94" s="1"/>
  <c r="AE24" i="94" s="1"/>
  <c r="AF24" i="94" s="1"/>
  <c r="AI16" i="94"/>
  <c r="AH21" i="94"/>
  <c r="AI21" i="94" s="1"/>
  <c r="S22" i="94" l="1"/>
  <c r="T22" i="94" s="1"/>
  <c r="U22" i="94" s="1"/>
  <c r="V22" i="94" s="1"/>
  <c r="W22" i="94" s="1"/>
  <c r="X22" i="94" s="1"/>
  <c r="Y22" i="94" s="1"/>
  <c r="Z22" i="94" s="1"/>
  <c r="AA22" i="94" s="1"/>
  <c r="AB22" i="94" s="1"/>
  <c r="AC22" i="94" s="1"/>
  <c r="AD22" i="94" s="1"/>
  <c r="AE22" i="94" s="1"/>
  <c r="AF22" i="94" s="1"/>
</calcChain>
</file>

<file path=xl/sharedStrings.xml><?xml version="1.0" encoding="utf-8"?>
<sst xmlns="http://schemas.openxmlformats.org/spreadsheetml/2006/main" count="389" uniqueCount="321">
  <si>
    <t>DATA:</t>
  </si>
  <si>
    <t>ITEM</t>
  </si>
  <si>
    <t>DESCRIÇÃO</t>
  </si>
  <si>
    <t>%</t>
  </si>
  <si>
    <t>VALORES (R$)</t>
  </si>
  <si>
    <t>DATA-BASE: JUN/2026</t>
  </si>
  <si>
    <t>CÓDIGO</t>
  </si>
  <si>
    <t>DESCRIÇÃO SERVIÇO</t>
  </si>
  <si>
    <t>UNIDADE</t>
  </si>
  <si>
    <t>QUANTIDADE</t>
  </si>
  <si>
    <t>TOTAL S/BDI</t>
  </si>
  <si>
    <t>TOTAL C/BDI</t>
  </si>
  <si>
    <t>SUB-TOTAL</t>
  </si>
  <si>
    <t>REDE ADUTORA DE ÁGUA TRATADA – SEDE</t>
  </si>
  <si>
    <t>COP 001</t>
  </si>
  <si>
    <t>PM-006</t>
  </si>
  <si>
    <t>PM-007</t>
  </si>
  <si>
    <t>PM-008</t>
  </si>
  <si>
    <t>PM-009</t>
  </si>
  <si>
    <t>PM-010</t>
  </si>
  <si>
    <t>PM-044</t>
  </si>
  <si>
    <t>PM-023</t>
  </si>
  <si>
    <t>PM-032</t>
  </si>
  <si>
    <t>PM-033</t>
  </si>
  <si>
    <t>PM-029</t>
  </si>
  <si>
    <t>PM-034</t>
  </si>
  <si>
    <t>PM-035</t>
  </si>
  <si>
    <t>COP 002</t>
  </si>
  <si>
    <t>PM-011</t>
  </si>
  <si>
    <t>PM-012</t>
  </si>
  <si>
    <t>PM-013</t>
  </si>
  <si>
    <t>PM-014</t>
  </si>
  <si>
    <t>PM-015</t>
  </si>
  <si>
    <t>PM-024</t>
  </si>
  <si>
    <t>PM-025</t>
  </si>
  <si>
    <t>PM-026</t>
  </si>
  <si>
    <t>PM-027</t>
  </si>
  <si>
    <t>PM-028</t>
  </si>
  <si>
    <t>PM-031</t>
  </si>
  <si>
    <t>PM-050</t>
  </si>
  <si>
    <t>PM-051</t>
  </si>
  <si>
    <t>PM-049</t>
  </si>
  <si>
    <t>PM-047</t>
  </si>
  <si>
    <t>PM-048</t>
  </si>
  <si>
    <t>PM-043</t>
  </si>
  <si>
    <t>PM-017</t>
  </si>
  <si>
    <t>PM-036</t>
  </si>
  <si>
    <t>PM-018</t>
  </si>
  <si>
    <t>PM-037</t>
  </si>
  <si>
    <t>PM-038</t>
  </si>
  <si>
    <t>PM-040</t>
  </si>
  <si>
    <t>PM-039</t>
  </si>
  <si>
    <t>COP 004</t>
  </si>
  <si>
    <t>PM-016</t>
  </si>
  <si>
    <t>PM-045</t>
  </si>
  <si>
    <t>PM-042</t>
  </si>
  <si>
    <t>PM-019</t>
  </si>
  <si>
    <t>COP 003</t>
  </si>
  <si>
    <t>PM-030</t>
  </si>
  <si>
    <t>PM-002</t>
  </si>
  <si>
    <t>PM-046</t>
  </si>
  <si>
    <t>PM-020</t>
  </si>
  <si>
    <t>PM-001</t>
  </si>
  <si>
    <t>PM-021</t>
  </si>
  <si>
    <t>PM-003</t>
  </si>
  <si>
    <t>PM-052</t>
  </si>
  <si>
    <t>PM-005</t>
  </si>
  <si>
    <t>PM-053</t>
  </si>
  <si>
    <t>REDE ADUTORA DE ÁGUA BRUTA DA LAGOA JUPARANÃ</t>
  </si>
  <si>
    <t>CP 001</t>
  </si>
  <si>
    <t>CP 002</t>
  </si>
  <si>
    <t>CP 003</t>
  </si>
  <si>
    <t>CP 004</t>
  </si>
  <si>
    <t>CP 005</t>
  </si>
  <si>
    <t>CP 006</t>
  </si>
  <si>
    <t>CP 007</t>
  </si>
  <si>
    <t>CP 008</t>
  </si>
  <si>
    <t>CP 009</t>
  </si>
  <si>
    <t>CP 010</t>
  </si>
  <si>
    <t>CP 011</t>
  </si>
  <si>
    <t>PEÇA-103</t>
  </si>
  <si>
    <t>PEÇA-104</t>
  </si>
  <si>
    <t>PEÇA-105</t>
  </si>
  <si>
    <t>PEÇA-106</t>
  </si>
  <si>
    <t>PEÇA-107</t>
  </si>
  <si>
    <t>PEÇA-108</t>
  </si>
  <si>
    <t>PEÇA-109</t>
  </si>
  <si>
    <t>PEÇA-110</t>
  </si>
  <si>
    <t>PEÇA-111</t>
  </si>
  <si>
    <t>PEÇA-112</t>
  </si>
  <si>
    <t>PEÇA-113</t>
  </si>
  <si>
    <t>PEÇA-114</t>
  </si>
  <si>
    <t>PEÇA-115</t>
  </si>
  <si>
    <t>PEÇA-116</t>
  </si>
  <si>
    <t>PEÇA-117</t>
  </si>
  <si>
    <t>PEÇA-118</t>
  </si>
  <si>
    <t>PEÇA-119</t>
  </si>
  <si>
    <t>PEÇA-120</t>
  </si>
  <si>
    <t>AC-10</t>
  </si>
  <si>
    <t>AC-11</t>
  </si>
  <si>
    <t>AC-13</t>
  </si>
  <si>
    <t>PEÇA-1</t>
  </si>
  <si>
    <t>PEÇA-2</t>
  </si>
  <si>
    <t>PEÇA-3</t>
  </si>
  <si>
    <t>PEÇA-4</t>
  </si>
  <si>
    <t>PEÇA-5</t>
  </si>
  <si>
    <t>PEÇA-6</t>
  </si>
  <si>
    <t>PEÇA-7</t>
  </si>
  <si>
    <t>PEÇA-8</t>
  </si>
  <si>
    <t>PEÇA-9</t>
  </si>
  <si>
    <t>PEÇA-10</t>
  </si>
  <si>
    <t>PEÇA-11</t>
  </si>
  <si>
    <t>PEÇA-12</t>
  </si>
  <si>
    <t>PEÇA-13</t>
  </si>
  <si>
    <t>PEÇA-14</t>
  </si>
  <si>
    <t>PEÇA-15</t>
  </si>
  <si>
    <t>PEÇA-16</t>
  </si>
  <si>
    <t>PEÇA-17</t>
  </si>
  <si>
    <t>PEÇA-18</t>
  </si>
  <si>
    <t>PEÇA-19</t>
  </si>
  <si>
    <t>PEÇA-20</t>
  </si>
  <si>
    <t>AC-06</t>
  </si>
  <si>
    <t>AC-08</t>
  </si>
  <si>
    <t>AC-09</t>
  </si>
  <si>
    <t>AC-12</t>
  </si>
  <si>
    <t>PEÇA-21</t>
  </si>
  <si>
    <t>PEÇA-22</t>
  </si>
  <si>
    <t>PEÇA-23</t>
  </si>
  <si>
    <t>PEÇA-24</t>
  </si>
  <si>
    <t>PEÇA-25</t>
  </si>
  <si>
    <t>PEÇA-26</t>
  </si>
  <si>
    <t>PEÇA-27</t>
  </si>
  <si>
    <t>PEÇA-28</t>
  </si>
  <si>
    <t>CP 018</t>
  </si>
  <si>
    <t>CP 015</t>
  </si>
  <si>
    <t>CP 016</t>
  </si>
  <si>
    <t>CONSTRUÇÃO DA CAPTAÇÃO DA LAGOA JUPARANÃ</t>
  </si>
  <si>
    <t>PM 005</t>
  </si>
  <si>
    <t>PEÇA-32</t>
  </si>
  <si>
    <t>PEÇA-33</t>
  </si>
  <si>
    <t>PEÇA-34</t>
  </si>
  <si>
    <t>PEÇA-35</t>
  </si>
  <si>
    <t>PEÇA-36</t>
  </si>
  <si>
    <t>PEÇA-37</t>
  </si>
  <si>
    <t>PEÇA-38</t>
  </si>
  <si>
    <t>PEÇA-39</t>
  </si>
  <si>
    <t>PEÇA-40</t>
  </si>
  <si>
    <t>PEÇA-41</t>
  </si>
  <si>
    <t>PEÇA-42</t>
  </si>
  <si>
    <t>PEÇA-43</t>
  </si>
  <si>
    <t>PEÇA-44</t>
  </si>
  <si>
    <t>PEÇA-45</t>
  </si>
  <si>
    <t>PEÇA-46</t>
  </si>
  <si>
    <t>PEÇA-47</t>
  </si>
  <si>
    <t>PEÇA-48</t>
  </si>
  <si>
    <t>PEÇA-49</t>
  </si>
  <si>
    <t>PEÇA-50</t>
  </si>
  <si>
    <t>PEÇA-51</t>
  </si>
  <si>
    <t>PEÇA-52</t>
  </si>
  <si>
    <t>PEÇA-53</t>
  </si>
  <si>
    <t>PEÇA-55</t>
  </si>
  <si>
    <t>PEÇA-56</t>
  </si>
  <si>
    <t>PEÇA-57</t>
  </si>
  <si>
    <t>PEÇA-58</t>
  </si>
  <si>
    <t>PEÇA-59</t>
  </si>
  <si>
    <t>PEÇA-60</t>
  </si>
  <si>
    <t>PEÇA-61</t>
  </si>
  <si>
    <t>PEÇA-62</t>
  </si>
  <si>
    <t>PEÇA-63</t>
  </si>
  <si>
    <t>PEÇA-64</t>
  </si>
  <si>
    <t>PEÇA-65</t>
  </si>
  <si>
    <t>PEÇA-66</t>
  </si>
  <si>
    <t>PEÇA-67</t>
  </si>
  <si>
    <t>PEÇA-69</t>
  </si>
  <si>
    <t>PEÇA-70</t>
  </si>
  <si>
    <t>PEÇA-71</t>
  </si>
  <si>
    <t>PEÇA-72</t>
  </si>
  <si>
    <t>PEÇA-73</t>
  </si>
  <si>
    <t>PEÇA-74</t>
  </si>
  <si>
    <t>PEÇA-75</t>
  </si>
  <si>
    <t>PEÇA-76</t>
  </si>
  <si>
    <t>PEÇA-77</t>
  </si>
  <si>
    <t>PEÇA-78</t>
  </si>
  <si>
    <t>PEÇA-84</t>
  </si>
  <si>
    <t>PEÇA-85</t>
  </si>
  <si>
    <t>PEÇA-86</t>
  </si>
  <si>
    <t>PEÇA-89</t>
  </si>
  <si>
    <t>PEÇA-91</t>
  </si>
  <si>
    <t>PEÇA-92</t>
  </si>
  <si>
    <t>PEÇA-93</t>
  </si>
  <si>
    <t>AC-07</t>
  </si>
  <si>
    <t>CP 019</t>
  </si>
  <si>
    <t>CP 017</t>
  </si>
  <si>
    <t>CP 020</t>
  </si>
  <si>
    <t>PM 001</t>
  </si>
  <si>
    <t>CP 012</t>
  </si>
  <si>
    <t>CP 013</t>
  </si>
  <si>
    <t>CP 014</t>
  </si>
  <si>
    <t>CP 024</t>
  </si>
  <si>
    <t>CP 025</t>
  </si>
  <si>
    <t>CP 031</t>
  </si>
  <si>
    <t>CP 026</t>
  </si>
  <si>
    <t>CP 027</t>
  </si>
  <si>
    <t>CP 028</t>
  </si>
  <si>
    <t>CP 029</t>
  </si>
  <si>
    <t>3R 27 28 17 00 00
00 08 03</t>
  </si>
  <si>
    <t>CP 021</t>
  </si>
  <si>
    <t>AUT-01</t>
  </si>
  <si>
    <t>AUT-02</t>
  </si>
  <si>
    <t>AUT-03</t>
  </si>
  <si>
    <t>AUT-04</t>
  </si>
  <si>
    <t>AUT-05</t>
  </si>
  <si>
    <t>AUT-06</t>
  </si>
  <si>
    <t>AUT-07</t>
  </si>
  <si>
    <t>AUT-08</t>
  </si>
  <si>
    <t>AUT-09</t>
  </si>
  <si>
    <t>AUT-10</t>
  </si>
  <si>
    <t>AUT-11</t>
  </si>
  <si>
    <t>AUT-12</t>
  </si>
  <si>
    <t>AUT-13</t>
  </si>
  <si>
    <t>AUT-14</t>
  </si>
  <si>
    <t>AUT-15</t>
  </si>
  <si>
    <t>AUT-16</t>
  </si>
  <si>
    <t>AUT-17</t>
  </si>
  <si>
    <t>AUT-18</t>
  </si>
  <si>
    <t>AUT-19</t>
  </si>
  <si>
    <t>AUT-20</t>
  </si>
  <si>
    <t>AUT-21</t>
  </si>
  <si>
    <t>PM 020</t>
  </si>
  <si>
    <t>PM 021</t>
  </si>
  <si>
    <t>CP 030</t>
  </si>
  <si>
    <t>3R 27 21 00 00
00 00 36 24</t>
  </si>
  <si>
    <t>3R 27 21 00 00
00 00 45 41</t>
  </si>
  <si>
    <t>PM 013</t>
  </si>
  <si>
    <t>CP 022</t>
  </si>
  <si>
    <t>CP 023</t>
  </si>
  <si>
    <t>E020000201</t>
  </si>
  <si>
    <t>CP 032</t>
  </si>
  <si>
    <t>TOTAL GERAL</t>
  </si>
  <si>
    <t>EVENTOGRAMA DE FRENTES DE SERVIÇO</t>
  </si>
  <si>
    <t>VALOR</t>
  </si>
  <si>
    <t>1.1</t>
  </si>
  <si>
    <t>und</t>
  </si>
  <si>
    <t>2.1</t>
  </si>
  <si>
    <t>3.1</t>
  </si>
  <si>
    <t>4.1</t>
  </si>
  <si>
    <t>4.2</t>
  </si>
  <si>
    <t>5.1</t>
  </si>
  <si>
    <t>CRONOGRAMA FÍSICO-FINANCEIRO DA CONTRATAÇÃO - BASEADO NO CRONOGRAMA DA OBRA, PRODUTO DE CONTRATAÇÃO</t>
  </si>
  <si>
    <t>SECRETARIA DE ESTADO DE SANEAMENTO, HABITAÇÃO E PROGRAMAS URBANOS</t>
  </si>
  <si>
    <t>MESES</t>
  </si>
  <si>
    <t>CONFERÊNCIA</t>
  </si>
  <si>
    <t xml:space="preserve">Físico (%) </t>
  </si>
  <si>
    <t>Financeiro (R$)</t>
  </si>
  <si>
    <t>Total Parcial (%)</t>
  </si>
  <si>
    <t>Total Acumulado (%)</t>
  </si>
  <si>
    <t>Total Financeiro (R$)</t>
  </si>
  <si>
    <t>Total Acumulado (R$)</t>
  </si>
  <si>
    <t>FONTE</t>
  </si>
  <si>
    <t>UNID.</t>
  </si>
  <si>
    <t>2.2</t>
  </si>
  <si>
    <t>2.3</t>
  </si>
  <si>
    <t>2.4</t>
  </si>
  <si>
    <t>CURVA ABC DE SERVIÇOS</t>
  </si>
  <si>
    <t>BDI SERVIÇOS (%)</t>
  </si>
  <si>
    <t>CUSTOS ONERADOS</t>
  </si>
  <si>
    <r>
      <rPr>
        <b/>
        <sz val="10"/>
        <rFont val="Arial"/>
        <family val="2"/>
      </rPr>
      <t>DESCRIÇÃO</t>
    </r>
  </si>
  <si>
    <r>
      <rPr>
        <b/>
        <sz val="10"/>
        <rFont val="Arial"/>
        <family val="2"/>
      </rPr>
      <t>QUANTIDADE</t>
    </r>
  </si>
  <si>
    <r>
      <rPr>
        <b/>
        <sz val="10"/>
        <rFont val="Arial"/>
        <family val="2"/>
      </rPr>
      <t>PREÇO UNITÁRIO</t>
    </r>
    <r>
      <rPr>
        <b/>
        <sz val="10"/>
        <color rgb="FF000000"/>
        <rFont val="Arial"/>
        <family val="2"/>
      </rPr>
      <t xml:space="preserve"> C/ BDI</t>
    </r>
  </si>
  <si>
    <r>
      <rPr>
        <b/>
        <sz val="10"/>
        <rFont val="Arial"/>
        <family val="2"/>
      </rPr>
      <t>PREÇO TOTAL</t>
    </r>
  </si>
  <si>
    <r>
      <rPr>
        <b/>
        <sz val="10"/>
        <rFont val="Arial"/>
        <family val="2"/>
      </rPr>
      <t>%</t>
    </r>
  </si>
  <si>
    <r>
      <rPr>
        <b/>
        <sz val="10"/>
        <rFont val="Arial"/>
        <family val="2"/>
      </rPr>
      <t>ACUMUL. %</t>
    </r>
  </si>
  <si>
    <t>CL</t>
  </si>
  <si>
    <t>UN</t>
  </si>
  <si>
    <t>ADMINISTRAÇÃO LOCAL</t>
  </si>
  <si>
    <t>BDI</t>
  </si>
  <si>
    <t>MÃO DE OBRA DE ADMINISTRAÇÃO DA OBRA</t>
  </si>
  <si>
    <t>CODIGO</t>
  </si>
  <si>
    <t>QTD.</t>
  </si>
  <si>
    <t>MÊS</t>
  </si>
  <si>
    <t>QTD. TOTAL</t>
  </si>
  <si>
    <t>PREÇO UNIT.</t>
  </si>
  <si>
    <t>LOCAÇÃO DE VEÍCULOS E EQUIPAMENTOS</t>
  </si>
  <si>
    <t>CUSTO UNIT.</t>
  </si>
  <si>
    <t>F030000207</t>
  </si>
  <si>
    <t>H029000070</t>
  </si>
  <si>
    <t>H029000073</t>
  </si>
  <si>
    <t>J040001331</t>
  </si>
  <si>
    <t>DESPESAS DIVERSAS</t>
  </si>
  <si>
    <t>F020000109</t>
  </si>
  <si>
    <t>F020000325</t>
  </si>
  <si>
    <t>F020000326</t>
  </si>
  <si>
    <t>F020000329</t>
  </si>
  <si>
    <t>CANTEIROS DE OBRAS</t>
  </si>
  <si>
    <t>Mobilização e desmobilização de canteiro - SEDE</t>
  </si>
  <si>
    <t>Mobilização e desmobilização de canteiro - LAGOA</t>
  </si>
  <si>
    <t>Redes de Distribuição</t>
  </si>
  <si>
    <t>Adutora</t>
  </si>
  <si>
    <t>Fornecimento Bombas e Tubulações</t>
  </si>
  <si>
    <t>Assentamento Bombas e Tubulações</t>
  </si>
  <si>
    <t>Casa de Bombas</t>
  </si>
  <si>
    <t>Instalações eletricas e automação</t>
  </si>
  <si>
    <t>Deck</t>
  </si>
  <si>
    <t>Instalação completa de canteiro - SEDE</t>
  </si>
  <si>
    <t>Instalação completa de canteiro - LAGOA</t>
  </si>
  <si>
    <t>OPERAÇÃO ASSISTIDA DURANTE 06 MESES</t>
  </si>
  <si>
    <t>Rebaixamento de lençol freático</t>
  </si>
  <si>
    <t>Recuperação da proteção da rodovia ES-245</t>
  </si>
  <si>
    <t>PROJETOS EXECUTIVOS</t>
  </si>
  <si>
    <t>Fornecimento de projetos executivos</t>
  </si>
  <si>
    <t>5.2</t>
  </si>
  <si>
    <t>5.3</t>
  </si>
  <si>
    <t>5.4</t>
  </si>
  <si>
    <t>5.5</t>
  </si>
  <si>
    <t>5.6</t>
  </si>
  <si>
    <t>6.1</t>
  </si>
  <si>
    <t>Operação Assistida</t>
  </si>
  <si>
    <t>OBRA: Construção Redes Adutoras - SAAE Rio Bananal</t>
  </si>
  <si>
    <t xml:space="preserve">OBRA: Construção Redes Adutoras - SAAE Rio Bananal
</t>
  </si>
  <si>
    <t xml:space="preserve">LOCAL: Rio Bananal - ES
</t>
  </si>
  <si>
    <t>LOCAL: Rio Bananal -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</si>
</sst>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416]mmmm\-yy;@"/>
    <numFmt numFmtId="166" formatCode="_(* #,##0.00_);_(* \(#,##0.00\);_(* \-??_);_(@_)"/>
    <numFmt numFmtId="167" formatCode="_-&quot;€ &quot;* #,##0.00_-;&quot;-€ &quot;* #,##0.00_-;_-&quot;€ &quot;* \-??_-;_-@_-"/>
    <numFmt numFmtId="168" formatCode="_(&quot;R$ &quot;* #,##0.00_);_(&quot;R$ &quot;* \(#,##0.00\);_(&quot;R$ &quot;* &quot;-&quot;??_);_(@_)"/>
    <numFmt numFmtId="169" formatCode="&quot;R$&quot;\ #,##0.00"/>
    <numFmt numFmtId="170" formatCode="#,##0.00_ ;\-#,##0.00\ "/>
    <numFmt numFmtId="171" formatCode="00"/>
    <numFmt numFmtId="172" formatCode="0.0000%"/>
    <numFmt numFmtId="173" formatCode="0.000%"/>
  </numFmts>
  <fonts count="10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 Narrow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.5"/>
      <name val="Arial"/>
      <family val="2"/>
    </font>
    <font>
      <b/>
      <sz val="11"/>
      <color rgb="FF305496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Arial Nova Cond Light"/>
      <family val="2"/>
    </font>
    <font>
      <sz val="10"/>
      <color rgb="FFFF0000"/>
      <name val="Arial Nova Cond Light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1"/>
    </font>
    <font>
      <u/>
      <sz val="11"/>
      <color theme="10"/>
      <name val="Calibri"/>
      <family val="2"/>
      <scheme val="minor"/>
    </font>
    <font>
      <sz val="11"/>
      <name val="Arial"/>
      <family val="1"/>
    </font>
    <font>
      <sz val="10"/>
      <name val="Arial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 tint="-0.14999847407452621"/>
      <name val="Arial"/>
      <family val="2"/>
    </font>
    <font>
      <sz val="11"/>
      <color indexed="8"/>
      <name val="Calibri"/>
      <family val="2"/>
      <charset val="1"/>
    </font>
    <font>
      <b/>
      <sz val="11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92">
    <xf numFmtId="0" fontId="0" fillId="0" borderId="0"/>
    <xf numFmtId="164" fontId="28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3" fillId="0" borderId="1" applyNumberFormat="0" applyFont="0" applyAlignment="0">
      <alignment horizontal="left" vertical="top" indent="1"/>
    </xf>
    <xf numFmtId="0" fontId="34" fillId="3" borderId="0" applyNumberFormat="0" applyBorder="0" applyAlignment="0" applyProtection="0"/>
    <xf numFmtId="0" fontId="35" fillId="20" borderId="4" applyNumberFormat="0" applyAlignment="0" applyProtection="0"/>
    <xf numFmtId="0" fontId="36" fillId="21" borderId="5" applyNumberFormat="0" applyAlignment="0" applyProtection="0"/>
    <xf numFmtId="166" fontId="30" fillId="0" borderId="0" applyFill="0" applyBorder="0" applyAlignment="0" applyProtection="0"/>
    <xf numFmtId="167" fontId="30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1" fillId="0" borderId="8" applyNumberFormat="0" applyFill="0" applyAlignment="0" applyProtection="0"/>
    <xf numFmtId="0" fontId="41" fillId="0" borderId="0" applyNumberFormat="0" applyFill="0" applyBorder="0" applyAlignment="0" applyProtection="0"/>
    <xf numFmtId="0" fontId="42" fillId="7" borderId="4" applyNumberFormat="0" applyAlignment="0" applyProtection="0"/>
    <xf numFmtId="0" fontId="43" fillId="0" borderId="9" applyNumberFormat="0" applyFill="0" applyAlignment="0" applyProtection="0"/>
    <xf numFmtId="168" fontId="31" fillId="0" borderId="0" applyFont="0" applyFill="0" applyBorder="0" applyAlignment="0" applyProtection="0"/>
    <xf numFmtId="0" fontId="44" fillId="22" borderId="0" applyNumberFormat="0" applyBorder="0" applyAlignment="0" applyProtection="0"/>
    <xf numFmtId="0" fontId="31" fillId="0" borderId="0"/>
    <xf numFmtId="0" fontId="30" fillId="23" borderId="10" applyNumberFormat="0" applyFont="0" applyAlignment="0" applyProtection="0"/>
    <xf numFmtId="0" fontId="45" fillId="20" borderId="11" applyNumberFormat="0" applyAlignment="0" applyProtection="0"/>
    <xf numFmtId="9" fontId="30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9" fillId="0" borderId="6" applyNumberFormat="0" applyFill="0" applyAlignment="0" applyProtection="0"/>
    <xf numFmtId="0" fontId="47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0" fontId="27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6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166" fontId="28" fillId="0" borderId="0" applyFill="0" applyBorder="0" applyAlignment="0" applyProtection="0"/>
    <xf numFmtId="167" fontId="28" fillId="0" borderId="0" applyFill="0" applyBorder="0" applyAlignment="0" applyProtection="0"/>
    <xf numFmtId="0" fontId="28" fillId="23" borderId="10" applyNumberFormat="0" applyFont="0" applyAlignment="0" applyProtection="0"/>
    <xf numFmtId="9" fontId="28" fillId="0" borderId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8" fillId="0" borderId="0"/>
    <xf numFmtId="0" fontId="23" fillId="0" borderId="0"/>
    <xf numFmtId="43" fontId="23" fillId="0" borderId="0" applyFont="0" applyFill="0" applyBorder="0" applyAlignment="0" applyProtection="0"/>
    <xf numFmtId="0" fontId="28" fillId="0" borderId="0"/>
    <xf numFmtId="0" fontId="23" fillId="0" borderId="0"/>
    <xf numFmtId="0" fontId="23" fillId="0" borderId="0"/>
    <xf numFmtId="4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9" fontId="28" fillId="0" borderId="0" applyFont="0" applyFill="0" applyBorder="0" applyAlignment="0" applyProtection="0"/>
    <xf numFmtId="0" fontId="23" fillId="0" borderId="0"/>
    <xf numFmtId="0" fontId="23" fillId="0" borderId="0"/>
    <xf numFmtId="9" fontId="54" fillId="0" borderId="0" applyFont="0" applyFill="0" applyBorder="0" applyAlignment="0" applyProtection="0"/>
    <xf numFmtId="0" fontId="23" fillId="0" borderId="0"/>
    <xf numFmtId="0" fontId="28" fillId="0" borderId="0"/>
    <xf numFmtId="164" fontId="28" fillId="0" borderId="0" applyFont="0" applyFill="0" applyBorder="0" applyAlignment="0" applyProtection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164" fontId="2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1" fillId="0" borderId="0"/>
    <xf numFmtId="0" fontId="6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28" fillId="0" borderId="0"/>
    <xf numFmtId="4" fontId="28" fillId="0" borderId="15">
      <alignment vertical="justify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65" fillId="0" borderId="0"/>
    <xf numFmtId="44" fontId="13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12" fillId="0" borderId="0"/>
    <xf numFmtId="4" fontId="28" fillId="0" borderId="15">
      <alignment vertical="justify"/>
    </xf>
    <xf numFmtId="164" fontId="28" fillId="0" borderId="0" applyFont="0" applyFill="0" applyBorder="0" applyAlignment="0" applyProtection="0"/>
    <xf numFmtId="0" fontId="68" fillId="0" borderId="0"/>
    <xf numFmtId="0" fontId="11" fillId="0" borderId="0"/>
    <xf numFmtId="9" fontId="11" fillId="0" borderId="0" applyFont="0" applyFill="0" applyBorder="0" applyAlignment="0" applyProtection="0"/>
    <xf numFmtId="0" fontId="33" fillId="0" borderId="16" applyNumberFormat="0" applyFont="0" applyAlignment="0">
      <alignment horizontal="left" vertical="top" indent="1"/>
    </xf>
    <xf numFmtId="0" fontId="35" fillId="20" borderId="21" applyNumberFormat="0" applyAlignment="0" applyProtection="0"/>
    <xf numFmtId="0" fontId="42" fillId="7" borderId="21" applyNumberFormat="0" applyAlignment="0" applyProtection="0"/>
    <xf numFmtId="0" fontId="28" fillId="23" borderId="22" applyNumberFormat="0" applyFont="0" applyAlignment="0" applyProtection="0"/>
    <xf numFmtId="0" fontId="45" fillId="20" borderId="23" applyNumberFormat="0" applyAlignment="0" applyProtection="0"/>
    <xf numFmtId="0" fontId="10" fillId="0" borderId="0"/>
    <xf numFmtId="0" fontId="1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23" borderId="22" applyNumberFormat="0" applyFont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9" fillId="0" borderId="0"/>
    <xf numFmtId="44" fontId="74" fillId="0" borderId="0" applyFont="0" applyFill="0" applyBorder="0" applyAlignment="0" applyProtection="0"/>
    <xf numFmtId="0" fontId="75" fillId="0" borderId="0"/>
    <xf numFmtId="0" fontId="8" fillId="0" borderId="0"/>
    <xf numFmtId="0" fontId="7" fillId="0" borderId="0"/>
    <xf numFmtId="43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5" fillId="0" borderId="0"/>
    <xf numFmtId="44" fontId="7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84" fillId="0" borderId="0"/>
    <xf numFmtId="0" fontId="4" fillId="0" borderId="0"/>
    <xf numFmtId="44" fontId="28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83" applyNumberFormat="0" applyFill="0" applyAlignment="0" applyProtection="0"/>
    <xf numFmtId="0" fontId="88" fillId="0" borderId="84" applyNumberFormat="0" applyFill="0" applyAlignment="0" applyProtection="0"/>
    <xf numFmtId="0" fontId="89" fillId="0" borderId="85" applyNumberFormat="0" applyFill="0" applyAlignment="0" applyProtection="0"/>
    <xf numFmtId="0" fontId="89" fillId="0" borderId="0" applyNumberFormat="0" applyFill="0" applyBorder="0" applyAlignment="0" applyProtection="0"/>
    <xf numFmtId="0" fontId="90" fillId="32" borderId="0" applyNumberFormat="0" applyBorder="0" applyAlignment="0" applyProtection="0"/>
    <xf numFmtId="0" fontId="91" fillId="33" borderId="0" applyNumberFormat="0" applyBorder="0" applyAlignment="0" applyProtection="0"/>
    <xf numFmtId="0" fontId="92" fillId="35" borderId="86" applyNumberFormat="0" applyAlignment="0" applyProtection="0"/>
    <xf numFmtId="0" fontId="93" fillId="36" borderId="87" applyNumberFormat="0" applyAlignment="0" applyProtection="0"/>
    <xf numFmtId="0" fontId="94" fillId="36" borderId="86" applyNumberFormat="0" applyAlignment="0" applyProtection="0"/>
    <xf numFmtId="0" fontId="95" fillId="0" borderId="88" applyNumberFormat="0" applyFill="0" applyAlignment="0" applyProtection="0"/>
    <xf numFmtId="0" fontId="96" fillId="37" borderId="89" applyNumberFormat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70" fillId="0" borderId="91" applyNumberFormat="0" applyFill="0" applyAlignment="0" applyProtection="0"/>
    <xf numFmtId="0" fontId="99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99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99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99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99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99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0" borderId="0"/>
    <xf numFmtId="0" fontId="100" fillId="34" borderId="0" applyNumberFormat="0" applyBorder="0" applyAlignment="0" applyProtection="0"/>
    <xf numFmtId="0" fontId="3" fillId="38" borderId="90" applyNumberFormat="0" applyFont="0" applyAlignment="0" applyProtection="0"/>
    <xf numFmtId="0" fontId="99" fillId="42" borderId="0" applyNumberFormat="0" applyBorder="0" applyAlignment="0" applyProtection="0"/>
    <xf numFmtId="0" fontId="99" fillId="46" borderId="0" applyNumberFormat="0" applyBorder="0" applyAlignment="0" applyProtection="0"/>
    <xf numFmtId="0" fontId="99" fillId="50" borderId="0" applyNumberFormat="0" applyBorder="0" applyAlignment="0" applyProtection="0"/>
    <xf numFmtId="0" fontId="99" fillId="54" borderId="0" applyNumberFormat="0" applyBorder="0" applyAlignment="0" applyProtection="0"/>
    <xf numFmtId="0" fontId="99" fillId="58" borderId="0" applyNumberFormat="0" applyBorder="0" applyAlignment="0" applyProtection="0"/>
    <xf numFmtId="0" fontId="99" fillId="62" borderId="0" applyNumberFormat="0" applyBorder="0" applyAlignment="0" applyProtection="0"/>
    <xf numFmtId="0" fontId="2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5">
    <xf numFmtId="0" fontId="0" fillId="0" borderId="0" xfId="0"/>
    <xf numFmtId="4" fontId="0" fillId="0" borderId="0" xfId="0" applyNumberFormat="1" applyAlignment="1">
      <alignment horizontal="center" vertical="center"/>
    </xf>
    <xf numFmtId="4" fontId="48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0" fillId="0" borderId="0" xfId="1" applyNumberFormat="1" applyFont="1" applyFill="1" applyAlignment="1">
      <alignment horizontal="center" vertical="center"/>
    </xf>
    <xf numFmtId="4" fontId="28" fillId="0" borderId="0" xfId="0" applyNumberFormat="1" applyFont="1" applyAlignment="1">
      <alignment horizontal="center" vertical="center"/>
    </xf>
    <xf numFmtId="4" fontId="50" fillId="0" borderId="0" xfId="0" applyNumberFormat="1" applyFont="1" applyAlignment="1">
      <alignment horizontal="center" vertical="center"/>
    </xf>
    <xf numFmtId="4" fontId="0" fillId="0" borderId="0" xfId="1" applyNumberFormat="1" applyFont="1" applyFill="1" applyAlignment="1">
      <alignment horizontal="right" vertical="center"/>
    </xf>
    <xf numFmtId="0" fontId="0" fillId="0" borderId="0" xfId="0" applyAlignment="1">
      <alignment horizontal="center" vertical="center"/>
    </xf>
    <xf numFmtId="4" fontId="28" fillId="24" borderId="0" xfId="0" applyNumberFormat="1" applyFont="1" applyFill="1" applyAlignment="1">
      <alignment horizontal="center" vertical="center"/>
    </xf>
    <xf numFmtId="4" fontId="29" fillId="24" borderId="0" xfId="1" applyNumberFormat="1" applyFont="1" applyFill="1" applyBorder="1" applyAlignment="1">
      <alignment horizontal="center" vertical="center"/>
    </xf>
    <xf numFmtId="4" fontId="50" fillId="24" borderId="0" xfId="0" applyNumberFormat="1" applyFont="1" applyFill="1" applyAlignment="1">
      <alignment horizontal="center" vertical="center"/>
    </xf>
    <xf numFmtId="0" fontId="13" fillId="0" borderId="0" xfId="144"/>
    <xf numFmtId="4" fontId="62" fillId="0" borderId="0" xfId="142" applyFont="1" applyBorder="1" applyAlignment="1">
      <alignment horizontal="center"/>
    </xf>
    <xf numFmtId="4" fontId="62" fillId="0" borderId="0" xfId="142" applyFont="1" applyBorder="1" applyAlignment="1"/>
    <xf numFmtId="10" fontId="62" fillId="0" borderId="0" xfId="143" applyNumberFormat="1" applyFont="1" applyFill="1" applyBorder="1"/>
    <xf numFmtId="2" fontId="62" fillId="0" borderId="0" xfId="143" applyNumberFormat="1" applyFont="1" applyFill="1" applyBorder="1" applyAlignment="1">
      <alignment horizontal="center"/>
    </xf>
    <xf numFmtId="4" fontId="63" fillId="0" borderId="0" xfId="142" applyFont="1" applyBorder="1" applyAlignment="1">
      <alignment horizontal="center" vertical="center"/>
    </xf>
    <xf numFmtId="0" fontId="13" fillId="0" borderId="0" xfId="144" applyAlignment="1">
      <alignment horizontal="center" vertical="center"/>
    </xf>
    <xf numFmtId="0" fontId="13" fillId="0" borderId="0" xfId="144" applyAlignment="1">
      <alignment horizontal="center"/>
    </xf>
    <xf numFmtId="10" fontId="0" fillId="0" borderId="0" xfId="143" applyNumberFormat="1" applyFont="1" applyAlignment="1">
      <alignment horizontal="center" vertical="center"/>
    </xf>
    <xf numFmtId="10" fontId="49" fillId="24" borderId="0" xfId="1" applyNumberFormat="1" applyFont="1" applyFill="1" applyBorder="1" applyAlignment="1">
      <alignment horizontal="center" vertical="center" wrapText="1"/>
    </xf>
    <xf numFmtId="4" fontId="28" fillId="0" borderId="17" xfId="0" applyNumberFormat="1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7" xfId="0" applyFont="1" applyBorder="1" applyAlignment="1">
      <alignment horizontal="left" vertical="center" wrapText="1"/>
    </xf>
    <xf numFmtId="0" fontId="77" fillId="0" borderId="0" xfId="144" applyFont="1"/>
    <xf numFmtId="0" fontId="77" fillId="0" borderId="0" xfId="144" applyFont="1" applyAlignment="1">
      <alignment horizontal="center" vertical="center"/>
    </xf>
    <xf numFmtId="0" fontId="56" fillId="24" borderId="0" xfId="1" applyNumberFormat="1" applyFont="1" applyFill="1" applyBorder="1" applyAlignment="1">
      <alignment horizontal="center" vertical="center" wrapText="1"/>
    </xf>
    <xf numFmtId="164" fontId="49" fillId="24" borderId="0" xfId="1" applyFont="1" applyFill="1" applyBorder="1" applyAlignment="1">
      <alignment horizontal="center" vertical="center" wrapText="1"/>
    </xf>
    <xf numFmtId="1" fontId="73" fillId="0" borderId="30" xfId="0" applyNumberFormat="1" applyFont="1" applyBorder="1" applyAlignment="1">
      <alignment horizontal="right" vertical="center"/>
    </xf>
    <xf numFmtId="0" fontId="79" fillId="25" borderId="33" xfId="238" applyFont="1" applyFill="1" applyBorder="1" applyAlignment="1">
      <alignment horizontal="center" vertical="center" wrapText="1"/>
    </xf>
    <xf numFmtId="0" fontId="79" fillId="25" borderId="34" xfId="238" applyFont="1" applyFill="1" applyBorder="1" applyAlignment="1">
      <alignment horizontal="right" vertical="center" wrapText="1"/>
    </xf>
    <xf numFmtId="10" fontId="79" fillId="25" borderId="34" xfId="238" applyNumberFormat="1" applyFont="1" applyFill="1" applyBorder="1" applyAlignment="1">
      <alignment horizontal="left" vertical="center" wrapText="1"/>
    </xf>
    <xf numFmtId="0" fontId="79" fillId="25" borderId="35" xfId="238" applyFont="1" applyFill="1" applyBorder="1" applyAlignment="1">
      <alignment vertical="center" wrapText="1"/>
    </xf>
    <xf numFmtId="0" fontId="80" fillId="0" borderId="34" xfId="62" applyFont="1" applyBorder="1" applyAlignment="1">
      <alignment horizontal="center" vertical="center" wrapText="1"/>
    </xf>
    <xf numFmtId="0" fontId="80" fillId="0" borderId="38" xfId="62" applyFont="1" applyBorder="1" applyAlignment="1">
      <alignment horizontal="center" vertical="center" wrapText="1"/>
    </xf>
    <xf numFmtId="0" fontId="80" fillId="0" borderId="39" xfId="62" applyFont="1" applyBorder="1" applyAlignment="1">
      <alignment horizontal="center" vertical="center"/>
    </xf>
    <xf numFmtId="0" fontId="81" fillId="0" borderId="40" xfId="238" applyFont="1" applyBorder="1" applyAlignment="1">
      <alignment horizontal="center" vertical="center" wrapText="1"/>
    </xf>
    <xf numFmtId="0" fontId="81" fillId="0" borderId="3" xfId="81" applyFont="1" applyBorder="1" applyAlignment="1">
      <alignment horizontal="center" vertical="center" wrapText="1"/>
    </xf>
    <xf numFmtId="0" fontId="81" fillId="0" borderId="3" xfId="81" applyFont="1" applyBorder="1" applyAlignment="1">
      <alignment vertical="center" wrapText="1"/>
    </xf>
    <xf numFmtId="4" fontId="81" fillId="0" borderId="3" xfId="81" applyNumberFormat="1" applyFont="1" applyBorder="1" applyAlignment="1">
      <alignment horizontal="center" vertical="center" wrapText="1"/>
    </xf>
    <xf numFmtId="44" fontId="81" fillId="0" borderId="3" xfId="81" applyNumberFormat="1" applyFont="1" applyBorder="1" applyAlignment="1">
      <alignment vertical="center" wrapText="1"/>
    </xf>
    <xf numFmtId="44" fontId="81" fillId="0" borderId="25" xfId="239" applyFont="1" applyBorder="1" applyAlignment="1">
      <alignment horizontal="center" vertical="center" wrapText="1"/>
    </xf>
    <xf numFmtId="44" fontId="81" fillId="0" borderId="41" xfId="239" applyFont="1" applyBorder="1" applyAlignment="1">
      <alignment horizontal="center" vertical="center" wrapText="1"/>
    </xf>
    <xf numFmtId="0" fontId="81" fillId="0" borderId="42" xfId="238" applyFont="1" applyBorder="1" applyAlignment="1">
      <alignment horizontal="center" vertical="center" wrapText="1"/>
    </xf>
    <xf numFmtId="4" fontId="81" fillId="0" borderId="24" xfId="81" applyNumberFormat="1" applyFont="1" applyBorder="1" applyAlignment="1">
      <alignment horizontal="center" vertical="center" wrapText="1"/>
    </xf>
    <xf numFmtId="44" fontId="81" fillId="0" borderId="24" xfId="239" applyFont="1" applyBorder="1" applyAlignment="1">
      <alignment vertical="center" wrapText="1"/>
    </xf>
    <xf numFmtId="44" fontId="81" fillId="0" borderId="24" xfId="239" applyFont="1" applyBorder="1" applyAlignment="1">
      <alignment horizontal="center" vertical="center" wrapText="1"/>
    </xf>
    <xf numFmtId="0" fontId="81" fillId="0" borderId="24" xfId="238" applyFont="1" applyBorder="1" applyAlignment="1">
      <alignment horizontal="center" vertical="center" wrapText="1"/>
    </xf>
    <xf numFmtId="0" fontId="81" fillId="0" borderId="33" xfId="62" applyFont="1" applyBorder="1" applyAlignment="1">
      <alignment vertical="center"/>
    </xf>
    <xf numFmtId="0" fontId="81" fillId="0" borderId="34" xfId="62" applyFont="1" applyBorder="1" applyAlignment="1">
      <alignment vertical="center"/>
    </xf>
    <xf numFmtId="0" fontId="81" fillId="0" borderId="34" xfId="62" applyFont="1" applyBorder="1" applyAlignment="1">
      <alignment vertical="center" wrapText="1"/>
    </xf>
    <xf numFmtId="0" fontId="80" fillId="0" borderId="34" xfId="62" applyFont="1" applyBorder="1" applyAlignment="1">
      <alignment vertical="center"/>
    </xf>
    <xf numFmtId="4" fontId="80" fillId="0" borderId="39" xfId="62" applyNumberFormat="1" applyFont="1" applyBorder="1" applyAlignment="1">
      <alignment vertical="center"/>
    </xf>
    <xf numFmtId="4" fontId="80" fillId="0" borderId="35" xfId="62" applyNumberFormat="1" applyFont="1" applyBorder="1" applyAlignment="1">
      <alignment vertical="center"/>
    </xf>
    <xf numFmtId="0" fontId="81" fillId="0" borderId="20" xfId="62" applyFont="1" applyBorder="1" applyAlignment="1">
      <alignment vertical="center"/>
    </xf>
    <xf numFmtId="0" fontId="81" fillId="0" borderId="45" xfId="62" applyFont="1" applyBorder="1" applyAlignment="1">
      <alignment vertical="center"/>
    </xf>
    <xf numFmtId="0" fontId="81" fillId="0" borderId="44" xfId="62" applyFont="1" applyBorder="1" applyAlignment="1">
      <alignment vertical="center"/>
    </xf>
    <xf numFmtId="0" fontId="81" fillId="0" borderId="46" xfId="238" applyFont="1" applyBorder="1" applyAlignment="1">
      <alignment horizontal="center" vertical="center" wrapText="1"/>
    </xf>
    <xf numFmtId="0" fontId="81" fillId="0" borderId="25" xfId="81" applyFont="1" applyBorder="1" applyAlignment="1">
      <alignment horizontal="center" vertical="center" wrapText="1"/>
    </xf>
    <xf numFmtId="0" fontId="82" fillId="0" borderId="25" xfId="81" applyFont="1" applyBorder="1" applyAlignment="1">
      <alignment horizontal="left" vertical="center" wrapText="1"/>
    </xf>
    <xf numFmtId="0" fontId="80" fillId="0" borderId="25" xfId="81" applyFont="1" applyBorder="1" applyAlignment="1">
      <alignment horizontal="center" vertical="center" wrapText="1"/>
    </xf>
    <xf numFmtId="4" fontId="80" fillId="0" borderId="25" xfId="81" applyNumberFormat="1" applyFont="1" applyBorder="1" applyAlignment="1">
      <alignment horizontal="center" vertical="center" wrapText="1"/>
    </xf>
    <xf numFmtId="0" fontId="80" fillId="0" borderId="25" xfId="62" applyFont="1" applyBorder="1" applyAlignment="1">
      <alignment horizontal="center" vertical="center" wrapText="1"/>
    </xf>
    <xf numFmtId="4" fontId="80" fillId="0" borderId="47" xfId="81" applyNumberFormat="1" applyFont="1" applyBorder="1" applyAlignment="1">
      <alignment horizontal="center" vertical="center" wrapText="1"/>
    </xf>
    <xf numFmtId="0" fontId="81" fillId="0" borderId="24" xfId="81" applyFont="1" applyBorder="1" applyAlignment="1">
      <alignment horizontal="center" vertical="center" wrapText="1"/>
    </xf>
    <xf numFmtId="44" fontId="81" fillId="0" borderId="24" xfId="239" applyFont="1" applyBorder="1" applyAlignment="1">
      <alignment vertical="center"/>
    </xf>
    <xf numFmtId="44" fontId="81" fillId="0" borderId="48" xfId="239" applyFont="1" applyBorder="1" applyAlignment="1">
      <alignment vertical="center"/>
    </xf>
    <xf numFmtId="0" fontId="81" fillId="0" borderId="49" xfId="238" applyFont="1" applyBorder="1" applyAlignment="1">
      <alignment horizontal="center" vertical="center" wrapText="1"/>
    </xf>
    <xf numFmtId="0" fontId="81" fillId="0" borderId="50" xfId="81" applyFont="1" applyBorder="1" applyAlignment="1">
      <alignment horizontal="center" vertical="center" wrapText="1"/>
    </xf>
    <xf numFmtId="4" fontId="81" fillId="0" borderId="51" xfId="81" applyNumberFormat="1" applyFont="1" applyBorder="1" applyAlignment="1">
      <alignment horizontal="center" vertical="center" wrapText="1"/>
    </xf>
    <xf numFmtId="4" fontId="81" fillId="0" borderId="50" xfId="81" applyNumberFormat="1" applyFont="1" applyBorder="1" applyAlignment="1">
      <alignment horizontal="center" vertical="center" wrapText="1"/>
    </xf>
    <xf numFmtId="44" fontId="81" fillId="0" borderId="51" xfId="239" applyFont="1" applyBorder="1" applyAlignment="1">
      <alignment vertical="center"/>
    </xf>
    <xf numFmtId="44" fontId="81" fillId="0" borderId="52" xfId="239" applyFont="1" applyBorder="1" applyAlignment="1">
      <alignment vertical="center"/>
    </xf>
    <xf numFmtId="43" fontId="80" fillId="0" borderId="39" xfId="238" applyNumberFormat="1" applyFont="1" applyBorder="1"/>
    <xf numFmtId="43" fontId="80" fillId="0" borderId="35" xfId="238" applyNumberFormat="1" applyFont="1" applyBorder="1"/>
    <xf numFmtId="44" fontId="81" fillId="0" borderId="24" xfId="239" applyFont="1" applyBorder="1" applyAlignment="1">
      <alignment horizontal="center" vertical="center"/>
    </xf>
    <xf numFmtId="44" fontId="81" fillId="0" borderId="48" xfId="239" applyFont="1" applyBorder="1" applyAlignment="1">
      <alignment horizontal="center" vertical="center"/>
    </xf>
    <xf numFmtId="0" fontId="81" fillId="24" borderId="53" xfId="238" applyFont="1" applyFill="1" applyBorder="1" applyAlignment="1">
      <alignment horizontal="center" vertical="center"/>
    </xf>
    <xf numFmtId="0" fontId="81" fillId="24" borderId="54" xfId="238" applyFont="1" applyFill="1" applyBorder="1"/>
    <xf numFmtId="0" fontId="81" fillId="24" borderId="54" xfId="238" applyFont="1" applyFill="1" applyBorder="1" applyAlignment="1">
      <alignment vertical="center" wrapText="1"/>
    </xf>
    <xf numFmtId="0" fontId="81" fillId="24" borderId="54" xfId="238" applyFont="1" applyFill="1" applyBorder="1" applyAlignment="1">
      <alignment horizontal="center"/>
    </xf>
    <xf numFmtId="43" fontId="80" fillId="24" borderId="55" xfId="238" applyNumberFormat="1" applyFont="1" applyFill="1" applyBorder="1"/>
    <xf numFmtId="0" fontId="81" fillId="24" borderId="36" xfId="238" applyFont="1" applyFill="1" applyBorder="1" applyAlignment="1">
      <alignment horizontal="center" vertical="center"/>
    </xf>
    <xf numFmtId="0" fontId="81" fillId="24" borderId="19" xfId="238" applyFont="1" applyFill="1" applyBorder="1"/>
    <xf numFmtId="10" fontId="80" fillId="24" borderId="56" xfId="240" applyNumberFormat="1" applyFont="1" applyFill="1" applyBorder="1"/>
    <xf numFmtId="0" fontId="29" fillId="27" borderId="2" xfId="0" applyFont="1" applyFill="1" applyBorder="1" applyAlignment="1">
      <alignment horizontal="center" vertical="center"/>
    </xf>
    <xf numFmtId="0" fontId="29" fillId="27" borderId="2" xfId="0" applyFont="1" applyFill="1" applyBorder="1" applyAlignment="1">
      <alignment horizontal="left" vertical="center" wrapText="1"/>
    </xf>
    <xf numFmtId="4" fontId="29" fillId="27" borderId="2" xfId="0" applyNumberFormat="1" applyFont="1" applyFill="1" applyBorder="1" applyAlignment="1">
      <alignment horizontal="center" vertical="center"/>
    </xf>
    <xf numFmtId="0" fontId="53" fillId="24" borderId="32" xfId="0" applyFont="1" applyFill="1" applyBorder="1" applyAlignment="1">
      <alignment vertical="center"/>
    </xf>
    <xf numFmtId="0" fontId="28" fillId="0" borderId="24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29" xfId="0" applyFont="1" applyBorder="1" applyAlignment="1">
      <alignment horizontal="left" vertical="center" wrapText="1"/>
    </xf>
    <xf numFmtId="4" fontId="28" fillId="0" borderId="29" xfId="0" applyNumberFormat="1" applyFont="1" applyBorder="1" applyAlignment="1">
      <alignment horizontal="center" vertical="center"/>
    </xf>
    <xf numFmtId="0" fontId="66" fillId="0" borderId="24" xfId="146" applyFont="1" applyBorder="1" applyAlignment="1">
      <alignment horizontal="center" vertical="center" wrapText="1"/>
    </xf>
    <xf numFmtId="0" fontId="66" fillId="0" borderId="24" xfId="146" applyFont="1" applyBorder="1" applyAlignment="1">
      <alignment horizontal="left" vertical="center" wrapText="1"/>
    </xf>
    <xf numFmtId="164" fontId="66" fillId="0" borderId="24" xfId="1" applyFont="1" applyBorder="1" applyAlignment="1">
      <alignment horizontal="center" vertical="center" wrapText="1"/>
    </xf>
    <xf numFmtId="44" fontId="66" fillId="0" borderId="24" xfId="147" applyFont="1" applyBorder="1" applyAlignment="1">
      <alignment horizontal="center" vertical="center" wrapText="1"/>
    </xf>
    <xf numFmtId="44" fontId="51" fillId="0" borderId="24" xfId="147" applyFont="1" applyBorder="1" applyAlignment="1">
      <alignment horizontal="center" vertical="center" wrapText="1"/>
    </xf>
    <xf numFmtId="10" fontId="66" fillId="0" borderId="24" xfId="143" applyNumberFormat="1" applyFont="1" applyFill="1" applyBorder="1" applyAlignment="1">
      <alignment horizontal="center" vertical="center" wrapText="1"/>
    </xf>
    <xf numFmtId="0" fontId="69" fillId="0" borderId="24" xfId="146" applyFont="1" applyBorder="1" applyAlignment="1">
      <alignment horizontal="center" vertical="center" wrapText="1"/>
    </xf>
    <xf numFmtId="0" fontId="69" fillId="0" borderId="24" xfId="146" applyFont="1" applyBorder="1" applyAlignment="1">
      <alignment horizontal="left" vertical="center" wrapText="1"/>
    </xf>
    <xf numFmtId="44" fontId="69" fillId="0" borderId="24" xfId="147" applyFont="1" applyBorder="1" applyAlignment="1">
      <alignment horizontal="center" vertical="center" wrapText="1"/>
    </xf>
    <xf numFmtId="44" fontId="28" fillId="0" borderId="24" xfId="147" applyFont="1" applyBorder="1" applyAlignment="1">
      <alignment horizontal="center" vertical="center" wrapText="1"/>
    </xf>
    <xf numFmtId="10" fontId="69" fillId="0" borderId="24" xfId="143" applyNumberFormat="1" applyFont="1" applyFill="1" applyBorder="1" applyAlignment="1">
      <alignment horizontal="center" vertical="center" wrapText="1"/>
    </xf>
    <xf numFmtId="0" fontId="66" fillId="0" borderId="42" xfId="146" applyFont="1" applyBorder="1" applyAlignment="1">
      <alignment horizontal="center" vertical="center" wrapText="1"/>
    </xf>
    <xf numFmtId="0" fontId="69" fillId="0" borderId="42" xfId="146" applyFont="1" applyBorder="1" applyAlignment="1">
      <alignment horizontal="center" vertical="center" wrapText="1"/>
    </xf>
    <xf numFmtId="0" fontId="76" fillId="30" borderId="66" xfId="0" applyFont="1" applyFill="1" applyBorder="1" applyAlignment="1">
      <alignment horizontal="center" vertical="center"/>
    </xf>
    <xf numFmtId="0" fontId="66" fillId="0" borderId="40" xfId="146" applyFont="1" applyBorder="1" applyAlignment="1">
      <alignment horizontal="center" vertical="center" wrapText="1"/>
    </xf>
    <xf numFmtId="0" fontId="66" fillId="0" borderId="3" xfId="146" applyFont="1" applyBorder="1" applyAlignment="1">
      <alignment horizontal="center" vertical="center" wrapText="1"/>
    </xf>
    <xf numFmtId="0" fontId="66" fillId="0" borderId="3" xfId="146" applyFont="1" applyBorder="1" applyAlignment="1">
      <alignment horizontal="left" vertical="center" wrapText="1"/>
    </xf>
    <xf numFmtId="4" fontId="60" fillId="0" borderId="60" xfId="142" applyFont="1" applyBorder="1" applyAlignment="1">
      <alignment horizontal="center" vertical="center" wrapText="1"/>
    </xf>
    <xf numFmtId="10" fontId="60" fillId="0" borderId="67" xfId="143" applyNumberFormat="1" applyFont="1" applyBorder="1" applyAlignment="1">
      <alignment horizontal="center" vertical="center"/>
    </xf>
    <xf numFmtId="0" fontId="72" fillId="0" borderId="68" xfId="145" applyFont="1" applyBorder="1" applyAlignment="1">
      <alignment horizontal="center" vertical="center" wrapText="1"/>
    </xf>
    <xf numFmtId="0" fontId="72" fillId="0" borderId="38" xfId="145" applyFont="1" applyBorder="1" applyAlignment="1">
      <alignment horizontal="center" vertical="center" wrapText="1"/>
    </xf>
    <xf numFmtId="0" fontId="29" fillId="0" borderId="38" xfId="145" applyFont="1" applyBorder="1" applyAlignment="1">
      <alignment horizontal="center" vertical="center" wrapText="1"/>
    </xf>
    <xf numFmtId="4" fontId="72" fillId="0" borderId="38" xfId="145" applyNumberFormat="1" applyFont="1" applyBorder="1" applyAlignment="1">
      <alignment horizontal="center" vertical="center" wrapText="1"/>
    </xf>
    <xf numFmtId="2" fontId="72" fillId="0" borderId="38" xfId="143" applyNumberFormat="1" applyFont="1" applyFill="1" applyBorder="1" applyAlignment="1" applyProtection="1">
      <alignment horizontal="center" vertical="center" wrapText="1"/>
    </xf>
    <xf numFmtId="10" fontId="72" fillId="0" borderId="38" xfId="143" applyNumberFormat="1" applyFont="1" applyFill="1" applyBorder="1" applyAlignment="1" applyProtection="1">
      <alignment horizontal="center" vertical="center" wrapText="1"/>
    </xf>
    <xf numFmtId="172" fontId="72" fillId="0" borderId="69" xfId="143" applyNumberFormat="1" applyFont="1" applyFill="1" applyBorder="1" applyAlignment="1" applyProtection="1">
      <alignment horizontal="center" vertical="center" wrapText="1"/>
    </xf>
    <xf numFmtId="4" fontId="29" fillId="24" borderId="20" xfId="0" applyNumberFormat="1" applyFont="1" applyFill="1" applyBorder="1" applyAlignment="1">
      <alignment vertical="center"/>
    </xf>
    <xf numFmtId="44" fontId="29" fillId="27" borderId="41" xfId="231" applyFont="1" applyFill="1" applyBorder="1" applyAlignment="1">
      <alignment horizontal="right" vertical="center"/>
    </xf>
    <xf numFmtId="0" fontId="28" fillId="0" borderId="58" xfId="0" applyFont="1" applyBorder="1" applyAlignment="1">
      <alignment horizontal="center" vertical="center"/>
    </xf>
    <xf numFmtId="44" fontId="28" fillId="0" borderId="59" xfId="231" applyFont="1" applyFill="1" applyBorder="1" applyAlignment="1">
      <alignment horizontal="right" vertical="center"/>
    </xf>
    <xf numFmtId="0" fontId="83" fillId="0" borderId="62" xfId="0" applyFont="1" applyBorder="1" applyAlignment="1">
      <alignment horizontal="center" vertical="center"/>
    </xf>
    <xf numFmtId="44" fontId="29" fillId="0" borderId="48" xfId="231" applyFont="1" applyFill="1" applyBorder="1" applyAlignment="1">
      <alignment horizontal="right" vertical="center"/>
    </xf>
    <xf numFmtId="44" fontId="52" fillId="29" borderId="75" xfId="231" applyFont="1" applyFill="1" applyBorder="1" applyAlignment="1">
      <alignment horizontal="right" vertical="center"/>
    </xf>
    <xf numFmtId="0" fontId="53" fillId="24" borderId="65" xfId="0" applyFont="1" applyFill="1" applyBorder="1" applyAlignment="1">
      <alignment vertical="center"/>
    </xf>
    <xf numFmtId="173" fontId="28" fillId="24" borderId="0" xfId="98" applyNumberFormat="1" applyFont="1" applyFill="1" applyAlignment="1">
      <alignment horizontal="center" vertical="center"/>
    </xf>
    <xf numFmtId="0" fontId="28" fillId="0" borderId="71" xfId="0" applyFont="1" applyBorder="1" applyAlignment="1">
      <alignment horizontal="center" vertical="center"/>
    </xf>
    <xf numFmtId="0" fontId="28" fillId="0" borderId="78" xfId="0" applyFont="1" applyBorder="1" applyAlignment="1">
      <alignment horizontal="center" vertical="center"/>
    </xf>
    <xf numFmtId="3" fontId="55" fillId="27" borderId="25" xfId="1" applyNumberFormat="1" applyFont="1" applyFill="1" applyBorder="1" applyAlignment="1">
      <alignment horizontal="center" vertical="center"/>
    </xf>
    <xf numFmtId="3" fontId="55" fillId="27" borderId="46" xfId="1" applyNumberFormat="1" applyFont="1" applyFill="1" applyBorder="1" applyAlignment="1">
      <alignment horizontal="center" vertical="center"/>
    </xf>
    <xf numFmtId="0" fontId="29" fillId="24" borderId="0" xfId="0" applyFont="1" applyFill="1" applyAlignment="1">
      <alignment vertical="center"/>
    </xf>
    <xf numFmtId="4" fontId="29" fillId="24" borderId="44" xfId="1" applyNumberFormat="1" applyFont="1" applyFill="1" applyBorder="1" applyAlignment="1">
      <alignment horizontal="center" vertical="center"/>
    </xf>
    <xf numFmtId="4" fontId="29" fillId="24" borderId="0" xfId="0" applyNumberFormat="1" applyFont="1" applyFill="1" applyAlignment="1">
      <alignment horizontal="center" vertical="center"/>
    </xf>
    <xf numFmtId="14" fontId="29" fillId="24" borderId="0" xfId="0" applyNumberFormat="1" applyFont="1" applyFill="1" applyAlignment="1">
      <alignment vertical="center"/>
    </xf>
    <xf numFmtId="0" fontId="81" fillId="0" borderId="0" xfId="62" applyFont="1" applyAlignment="1">
      <alignment vertical="center"/>
    </xf>
    <xf numFmtId="0" fontId="0" fillId="0" borderId="0" xfId="0" applyAlignment="1">
      <alignment vertical="top"/>
    </xf>
    <xf numFmtId="171" fontId="29" fillId="27" borderId="73" xfId="0" quotePrefix="1" applyNumberFormat="1" applyFont="1" applyFill="1" applyBorder="1" applyAlignment="1">
      <alignment horizontal="center" vertical="center"/>
    </xf>
    <xf numFmtId="4" fontId="28" fillId="0" borderId="0" xfId="241" applyNumberFormat="1" applyAlignment="1">
      <alignment horizontal="center" vertical="center"/>
    </xf>
    <xf numFmtId="4" fontId="29" fillId="24" borderId="18" xfId="241" applyNumberFormat="1" applyFont="1" applyFill="1" applyBorder="1" applyAlignment="1">
      <alignment horizontal="center" vertical="center"/>
    </xf>
    <xf numFmtId="4" fontId="29" fillId="24" borderId="61" xfId="241" applyNumberFormat="1" applyFont="1" applyFill="1" applyBorder="1" applyAlignment="1">
      <alignment horizontal="center" vertical="center"/>
    </xf>
    <xf numFmtId="4" fontId="29" fillId="24" borderId="0" xfId="241" applyNumberFormat="1" applyFont="1" applyFill="1" applyAlignment="1">
      <alignment vertical="center" wrapText="1"/>
    </xf>
    <xf numFmtId="4" fontId="29" fillId="24" borderId="44" xfId="241" applyNumberFormat="1" applyFont="1" applyFill="1" applyBorder="1" applyAlignment="1">
      <alignment vertical="center" wrapText="1"/>
    </xf>
    <xf numFmtId="165" fontId="28" fillId="24" borderId="0" xfId="241" applyNumberFormat="1" applyFill="1" applyAlignment="1">
      <alignment horizontal="center" vertical="center"/>
    </xf>
    <xf numFmtId="165" fontId="28" fillId="24" borderId="44" xfId="241" applyNumberFormat="1" applyFill="1" applyBorder="1" applyAlignment="1">
      <alignment horizontal="center" vertical="center"/>
    </xf>
    <xf numFmtId="4" fontId="29" fillId="24" borderId="20" xfId="241" applyNumberFormat="1" applyFont="1" applyFill="1" applyBorder="1" applyAlignment="1">
      <alignment vertical="center"/>
    </xf>
    <xf numFmtId="14" fontId="29" fillId="24" borderId="0" xfId="241" applyNumberFormat="1" applyFont="1" applyFill="1" applyAlignment="1">
      <alignment horizontal="left" vertical="center"/>
    </xf>
    <xf numFmtId="0" fontId="29" fillId="24" borderId="0" xfId="241" applyFont="1" applyFill="1" applyAlignment="1">
      <alignment vertical="center"/>
    </xf>
    <xf numFmtId="0" fontId="28" fillId="24" borderId="0" xfId="241" applyFill="1" applyAlignment="1">
      <alignment horizontal="center" vertical="center"/>
    </xf>
    <xf numFmtId="0" fontId="28" fillId="24" borderId="44" xfId="241" applyFill="1" applyBorder="1" applyAlignment="1">
      <alignment horizontal="center" vertical="center"/>
    </xf>
    <xf numFmtId="4" fontId="56" fillId="0" borderId="0" xfId="241" applyNumberFormat="1" applyFont="1" applyAlignment="1">
      <alignment horizontal="center" vertical="center"/>
    </xf>
    <xf numFmtId="4" fontId="57" fillId="0" borderId="14" xfId="241" applyNumberFormat="1" applyFont="1" applyBorder="1" applyAlignment="1">
      <alignment vertical="center"/>
    </xf>
    <xf numFmtId="4" fontId="57" fillId="0" borderId="24" xfId="241" applyNumberFormat="1" applyFont="1" applyBorder="1" applyAlignment="1">
      <alignment vertical="center"/>
    </xf>
    <xf numFmtId="0" fontId="56" fillId="26" borderId="12" xfId="241" applyFont="1" applyFill="1" applyBorder="1" applyAlignment="1">
      <alignment horizontal="center" vertical="center"/>
    </xf>
    <xf numFmtId="10" fontId="58" fillId="0" borderId="28" xfId="241" applyNumberFormat="1" applyFont="1" applyBorder="1" applyAlignment="1">
      <alignment horizontal="right" vertical="center"/>
    </xf>
    <xf numFmtId="0" fontId="56" fillId="0" borderId="13" xfId="241" applyFont="1" applyBorder="1" applyAlignment="1">
      <alignment horizontal="center" vertical="center"/>
    </xf>
    <xf numFmtId="44" fontId="28" fillId="24" borderId="0" xfId="231" applyFont="1" applyFill="1" applyAlignment="1">
      <alignment horizontal="center" vertical="center"/>
    </xf>
    <xf numFmtId="44" fontId="28" fillId="0" borderId="0" xfId="231" applyFont="1" applyAlignment="1">
      <alignment horizontal="center" vertical="center"/>
    </xf>
    <xf numFmtId="10" fontId="49" fillId="25" borderId="24" xfId="98" applyNumberFormat="1" applyFont="1" applyFill="1" applyBorder="1" applyAlignment="1">
      <alignment horizontal="center" vertical="center" shrinkToFit="1"/>
    </xf>
    <xf numFmtId="169" fontId="49" fillId="25" borderId="24" xfId="244" applyNumberFormat="1" applyFont="1" applyFill="1" applyBorder="1" applyAlignment="1">
      <alignment horizontal="center" vertical="center" shrinkToFit="1"/>
    </xf>
    <xf numFmtId="169" fontId="49" fillId="25" borderId="51" xfId="244" applyNumberFormat="1" applyFont="1" applyFill="1" applyBorder="1" applyAlignment="1">
      <alignment horizontal="center" vertical="center" shrinkToFit="1"/>
    </xf>
    <xf numFmtId="10" fontId="49" fillId="25" borderId="42" xfId="98" applyNumberFormat="1" applyFont="1" applyFill="1" applyBorder="1" applyAlignment="1">
      <alignment horizontal="center" vertical="center" shrinkToFit="1"/>
    </xf>
    <xf numFmtId="169" fontId="49" fillId="25" borderId="42" xfId="244" applyNumberFormat="1" applyFont="1" applyFill="1" applyBorder="1" applyAlignment="1">
      <alignment horizontal="center" vertical="center" shrinkToFit="1"/>
    </xf>
    <xf numFmtId="169" fontId="49" fillId="25" borderId="49" xfId="244" applyNumberFormat="1" applyFont="1" applyFill="1" applyBorder="1" applyAlignment="1">
      <alignment horizontal="center" vertical="center" shrinkToFit="1"/>
    </xf>
    <xf numFmtId="0" fontId="71" fillId="30" borderId="66" xfId="0" applyFont="1" applyFill="1" applyBorder="1" applyAlignment="1">
      <alignment horizontal="center" vertical="center"/>
    </xf>
    <xf numFmtId="10" fontId="72" fillId="0" borderId="3" xfId="143" applyNumberFormat="1" applyFont="1" applyFill="1" applyBorder="1" applyAlignment="1">
      <alignment horizontal="center" vertical="center" wrapText="1"/>
    </xf>
    <xf numFmtId="0" fontId="81" fillId="0" borderId="43" xfId="238" applyFont="1" applyBorder="1" applyAlignment="1">
      <alignment horizontal="center" vertical="center" wrapText="1"/>
    </xf>
    <xf numFmtId="44" fontId="58" fillId="0" borderId="28" xfId="231" applyFont="1" applyBorder="1" applyAlignment="1">
      <alignment horizontal="right" vertical="center"/>
    </xf>
    <xf numFmtId="10" fontId="56" fillId="0" borderId="0" xfId="101" applyNumberFormat="1" applyFont="1" applyAlignment="1">
      <alignment horizontal="center" vertical="center"/>
    </xf>
    <xf numFmtId="10" fontId="55" fillId="31" borderId="24" xfId="241" applyNumberFormat="1" applyFont="1" applyFill="1" applyBorder="1" applyAlignment="1">
      <alignment horizontal="center" vertical="center"/>
    </xf>
    <xf numFmtId="44" fontId="55" fillId="0" borderId="24" xfId="244" applyFont="1" applyBorder="1" applyAlignment="1">
      <alignment horizontal="center" vertical="center"/>
    </xf>
    <xf numFmtId="10" fontId="55" fillId="0" borderId="24" xfId="241" applyNumberFormat="1" applyFont="1" applyBorder="1" applyAlignment="1">
      <alignment horizontal="center" vertical="center"/>
    </xf>
    <xf numFmtId="10" fontId="56" fillId="0" borderId="24" xfId="244" applyNumberFormat="1" applyFont="1" applyBorder="1" applyAlignment="1">
      <alignment horizontal="right" vertical="center"/>
    </xf>
    <xf numFmtId="44" fontId="56" fillId="0" borderId="24" xfId="244" applyFont="1" applyBorder="1" applyAlignment="1">
      <alignment horizontal="right" vertical="center"/>
    </xf>
    <xf numFmtId="10" fontId="55" fillId="26" borderId="24" xfId="241" applyNumberFormat="1" applyFont="1" applyFill="1" applyBorder="1" applyAlignment="1">
      <alignment horizontal="center" vertical="center"/>
    </xf>
    <xf numFmtId="3" fontId="55" fillId="27" borderId="55" xfId="1" applyNumberFormat="1" applyFont="1" applyFill="1" applyBorder="1" applyAlignment="1">
      <alignment horizontal="center" vertical="center"/>
    </xf>
    <xf numFmtId="10" fontId="55" fillId="31" borderId="42" xfId="241" applyNumberFormat="1" applyFont="1" applyFill="1" applyBorder="1" applyAlignment="1">
      <alignment horizontal="center" vertical="center"/>
    </xf>
    <xf numFmtId="10" fontId="55" fillId="31" borderId="66" xfId="241" applyNumberFormat="1" applyFont="1" applyFill="1" applyBorder="1" applyAlignment="1">
      <alignment horizontal="center" vertical="center"/>
    </xf>
    <xf numFmtId="44" fontId="55" fillId="0" borderId="42" xfId="244" applyFont="1" applyBorder="1" applyAlignment="1">
      <alignment horizontal="center" vertical="center"/>
    </xf>
    <xf numFmtId="44" fontId="55" fillId="0" borderId="66" xfId="244" applyFont="1" applyBorder="1" applyAlignment="1">
      <alignment horizontal="center" vertical="center"/>
    </xf>
    <xf numFmtId="10" fontId="55" fillId="0" borderId="42" xfId="241" applyNumberFormat="1" applyFont="1" applyBorder="1" applyAlignment="1">
      <alignment horizontal="center" vertical="center"/>
    </xf>
    <xf numFmtId="10" fontId="56" fillId="0" borderId="66" xfId="244" applyNumberFormat="1" applyFont="1" applyBorder="1" applyAlignment="1">
      <alignment horizontal="right" vertical="center"/>
    </xf>
    <xf numFmtId="44" fontId="56" fillId="0" borderId="42" xfId="244" applyFont="1" applyBorder="1" applyAlignment="1">
      <alignment horizontal="right" vertical="center"/>
    </xf>
    <xf numFmtId="10" fontId="55" fillId="26" borderId="66" xfId="241" applyNumberFormat="1" applyFont="1" applyFill="1" applyBorder="1" applyAlignment="1">
      <alignment horizontal="center" vertical="center"/>
    </xf>
    <xf numFmtId="10" fontId="49" fillId="25" borderId="66" xfId="98" applyNumberFormat="1" applyFont="1" applyFill="1" applyBorder="1" applyAlignment="1">
      <alignment horizontal="center" vertical="center" shrinkToFit="1"/>
    </xf>
    <xf numFmtId="169" fontId="49" fillId="25" borderId="66" xfId="244" applyNumberFormat="1" applyFont="1" applyFill="1" applyBorder="1" applyAlignment="1">
      <alignment horizontal="center" vertical="center" shrinkToFit="1"/>
    </xf>
    <xf numFmtId="0" fontId="2" fillId="0" borderId="0" xfId="144" applyFont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28" fillId="0" borderId="42" xfId="78" applyBorder="1" applyAlignment="1">
      <alignment horizontal="center" vertical="center" wrapText="1"/>
    </xf>
    <xf numFmtId="0" fontId="66" fillId="0" borderId="17" xfId="146" applyFont="1" applyBorder="1" applyAlignment="1">
      <alignment horizontal="center" vertical="center" wrapText="1"/>
    </xf>
    <xf numFmtId="173" fontId="56" fillId="0" borderId="0" xfId="101" applyNumberFormat="1" applyFont="1" applyAlignment="1">
      <alignment horizontal="center" vertical="center"/>
    </xf>
    <xf numFmtId="4" fontId="29" fillId="24" borderId="0" xfId="0" applyNumberFormat="1" applyFont="1" applyFill="1" applyAlignment="1">
      <alignment horizontal="left" vertical="center"/>
    </xf>
    <xf numFmtId="4" fontId="29" fillId="24" borderId="0" xfId="241" applyNumberFormat="1" applyFont="1" applyFill="1" applyAlignment="1">
      <alignment horizontal="left" vertical="center"/>
    </xf>
    <xf numFmtId="4" fontId="59" fillId="0" borderId="24" xfId="241" applyNumberFormat="1" applyFont="1" applyBorder="1" applyAlignment="1">
      <alignment horizontal="center" vertical="center"/>
    </xf>
    <xf numFmtId="0" fontId="80" fillId="0" borderId="33" xfId="62" applyFont="1" applyBorder="1" applyAlignment="1">
      <alignment horizontal="center" vertical="center"/>
    </xf>
    <xf numFmtId="0" fontId="80" fillId="0" borderId="34" xfId="62" applyFont="1" applyBorder="1" applyAlignment="1">
      <alignment horizontal="center" vertical="center"/>
    </xf>
    <xf numFmtId="0" fontId="80" fillId="0" borderId="35" xfId="62" applyFont="1" applyBorder="1" applyAlignment="1">
      <alignment horizontal="center" vertical="center"/>
    </xf>
    <xf numFmtId="164" fontId="69" fillId="0" borderId="24" xfId="1" applyFont="1" applyBorder="1" applyAlignment="1">
      <alignment horizontal="center" vertical="center" wrapText="1"/>
    </xf>
    <xf numFmtId="0" fontId="28" fillId="0" borderId="92" xfId="0" applyFont="1" applyBorder="1" applyAlignment="1">
      <alignment horizontal="center" vertical="center"/>
    </xf>
    <xf numFmtId="0" fontId="28" fillId="0" borderId="78" xfId="0" applyFont="1" applyBorder="1" applyAlignment="1">
      <alignment horizontal="left" vertical="center" wrapText="1"/>
    </xf>
    <xf numFmtId="4" fontId="28" fillId="0" borderId="78" xfId="0" applyNumberFormat="1" applyFont="1" applyBorder="1" applyAlignment="1">
      <alignment horizontal="center" vertical="center"/>
    </xf>
    <xf numFmtId="44" fontId="28" fillId="0" borderId="94" xfId="231" applyFont="1" applyFill="1" applyBorder="1" applyAlignment="1">
      <alignment horizontal="right" vertical="center"/>
    </xf>
    <xf numFmtId="0" fontId="28" fillId="0" borderId="24" xfId="0" applyFont="1" applyBorder="1" applyAlignment="1">
      <alignment horizontal="left" vertical="center" wrapText="1"/>
    </xf>
    <xf numFmtId="4" fontId="28" fillId="0" borderId="24" xfId="0" applyNumberFormat="1" applyFont="1" applyBorder="1" applyAlignment="1">
      <alignment horizontal="center" vertical="center"/>
    </xf>
    <xf numFmtId="44" fontId="28" fillId="0" borderId="24" xfId="231" applyFont="1" applyFill="1" applyBorder="1" applyAlignment="1">
      <alignment horizontal="right" vertical="center"/>
    </xf>
    <xf numFmtId="0" fontId="28" fillId="0" borderId="72" xfId="0" applyFont="1" applyBorder="1" applyAlignment="1">
      <alignment horizontal="center" vertical="center"/>
    </xf>
    <xf numFmtId="44" fontId="55" fillId="0" borderId="42" xfId="244" applyFont="1" applyFill="1" applyBorder="1" applyAlignment="1">
      <alignment horizontal="center" vertical="center"/>
    </xf>
    <xf numFmtId="44" fontId="55" fillId="0" borderId="24" xfId="244" applyFont="1" applyFill="1" applyBorder="1" applyAlignment="1">
      <alignment horizontal="center" vertical="center"/>
    </xf>
    <xf numFmtId="44" fontId="56" fillId="0" borderId="42" xfId="244" applyFont="1" applyFill="1" applyBorder="1" applyAlignment="1">
      <alignment horizontal="right" vertical="center"/>
    </xf>
    <xf numFmtId="44" fontId="56" fillId="0" borderId="24" xfId="244" applyFont="1" applyFill="1" applyBorder="1" applyAlignment="1">
      <alignment horizontal="right" vertical="center"/>
    </xf>
    <xf numFmtId="0" fontId="28" fillId="0" borderId="95" xfId="0" applyFont="1" applyBorder="1" applyAlignment="1">
      <alignment horizontal="center" vertical="center"/>
    </xf>
    <xf numFmtId="4" fontId="28" fillId="0" borderId="95" xfId="0" applyNumberFormat="1" applyFont="1" applyBorder="1" applyAlignment="1">
      <alignment horizontal="center" vertical="center"/>
    </xf>
    <xf numFmtId="44" fontId="55" fillId="0" borderId="93" xfId="244" applyFont="1" applyBorder="1" applyAlignment="1">
      <alignment horizontal="center" vertical="center"/>
    </xf>
    <xf numFmtId="169" fontId="49" fillId="25" borderId="62" xfId="244" applyNumberFormat="1" applyFont="1" applyFill="1" applyBorder="1" applyAlignment="1">
      <alignment horizontal="center" vertical="center" shrinkToFit="1"/>
    </xf>
    <xf numFmtId="169" fontId="49" fillId="25" borderId="29" xfId="244" applyNumberFormat="1" applyFont="1" applyFill="1" applyBorder="1" applyAlignment="1">
      <alignment horizontal="center" vertical="center" shrinkToFit="1"/>
    </xf>
    <xf numFmtId="0" fontId="53" fillId="24" borderId="65" xfId="0" applyFont="1" applyFill="1" applyBorder="1" applyAlignment="1">
      <alignment horizontal="left" vertical="center"/>
    </xf>
    <xf numFmtId="0" fontId="53" fillId="24" borderId="32" xfId="0" applyFont="1" applyFill="1" applyBorder="1" applyAlignment="1">
      <alignment horizontal="left" vertical="center"/>
    </xf>
    <xf numFmtId="0" fontId="85" fillId="0" borderId="61" xfId="0" applyFont="1" applyBorder="1" applyAlignment="1">
      <alignment horizontal="center" vertical="center"/>
    </xf>
    <xf numFmtId="0" fontId="85" fillId="0" borderId="44" xfId="0" applyFont="1" applyBorder="1" applyAlignment="1">
      <alignment horizontal="center" vertical="center"/>
    </xf>
    <xf numFmtId="0" fontId="29" fillId="24" borderId="20" xfId="0" applyFont="1" applyFill="1" applyBorder="1" applyAlignment="1">
      <alignment horizontal="left" vertical="center"/>
    </xf>
    <xf numFmtId="0" fontId="29" fillId="24" borderId="0" xfId="0" applyFont="1" applyFill="1" applyAlignment="1">
      <alignment horizontal="left" vertical="center"/>
    </xf>
    <xf numFmtId="0" fontId="52" fillId="29" borderId="70" xfId="0" applyFont="1" applyFill="1" applyBorder="1" applyAlignment="1">
      <alignment horizontal="center" vertical="center"/>
    </xf>
    <xf numFmtId="0" fontId="52" fillId="29" borderId="74" xfId="0" applyFont="1" applyFill="1" applyBorder="1" applyAlignment="1">
      <alignment horizontal="center" vertical="center"/>
    </xf>
    <xf numFmtId="164" fontId="29" fillId="28" borderId="61" xfId="1" applyFont="1" applyFill="1" applyBorder="1" applyAlignment="1">
      <alignment horizontal="center" vertical="center"/>
    </xf>
    <xf numFmtId="164" fontId="29" fillId="28" borderId="64" xfId="1" applyFont="1" applyFill="1" applyBorder="1" applyAlignment="1">
      <alignment horizontal="center" vertical="center"/>
    </xf>
    <xf numFmtId="0" fontId="29" fillId="28" borderId="60" xfId="0" applyFont="1" applyFill="1" applyBorder="1" applyAlignment="1">
      <alignment horizontal="center" vertical="center"/>
    </xf>
    <xf numFmtId="0" fontId="29" fillId="28" borderId="63" xfId="0" applyFont="1" applyFill="1" applyBorder="1" applyAlignment="1">
      <alignment horizontal="center" vertical="center"/>
    </xf>
    <xf numFmtId="0" fontId="29" fillId="28" borderId="18" xfId="0" applyFont="1" applyFill="1" applyBorder="1" applyAlignment="1">
      <alignment horizontal="center" vertical="center" wrapText="1"/>
    </xf>
    <xf numFmtId="0" fontId="29" fillId="28" borderId="31" xfId="0" applyFont="1" applyFill="1" applyBorder="1" applyAlignment="1">
      <alignment horizontal="center" vertical="center" wrapText="1"/>
    </xf>
    <xf numFmtId="0" fontId="49" fillId="28" borderId="18" xfId="0" applyFont="1" applyFill="1" applyBorder="1" applyAlignment="1">
      <alignment horizontal="center" vertical="center"/>
    </xf>
    <xf numFmtId="0" fontId="49" fillId="28" borderId="31" xfId="0" applyFont="1" applyFill="1" applyBorder="1" applyAlignment="1">
      <alignment horizontal="center" vertical="center"/>
    </xf>
    <xf numFmtId="4" fontId="59" fillId="0" borderId="24" xfId="241" applyNumberFormat="1" applyFont="1" applyBorder="1" applyAlignment="1">
      <alignment horizontal="center" vertical="center"/>
    </xf>
    <xf numFmtId="0" fontId="55" fillId="25" borderId="42" xfId="241" applyFont="1" applyFill="1" applyBorder="1" applyAlignment="1">
      <alignment horizontal="center" vertical="center"/>
    </xf>
    <xf numFmtId="0" fontId="55" fillId="25" borderId="24" xfId="241" applyFont="1" applyFill="1" applyBorder="1" applyAlignment="1">
      <alignment horizontal="center" vertical="center"/>
    </xf>
    <xf numFmtId="0" fontId="55" fillId="25" borderId="49" xfId="241" applyFont="1" applyFill="1" applyBorder="1" applyAlignment="1">
      <alignment horizontal="center" vertical="center"/>
    </xf>
    <xf numFmtId="0" fontId="55" fillId="25" borderId="51" xfId="241" applyFont="1" applyFill="1" applyBorder="1" applyAlignment="1">
      <alignment horizontal="center" vertical="center"/>
    </xf>
    <xf numFmtId="1" fontId="55" fillId="0" borderId="76" xfId="241" applyNumberFormat="1" applyFont="1" applyBorder="1" applyAlignment="1">
      <alignment horizontal="center" vertical="center"/>
    </xf>
    <xf numFmtId="1" fontId="55" fillId="0" borderId="77" xfId="241" applyNumberFormat="1" applyFont="1" applyBorder="1" applyAlignment="1">
      <alignment horizontal="center" vertical="center"/>
    </xf>
    <xf numFmtId="4" fontId="55" fillId="0" borderId="12" xfId="241" applyNumberFormat="1" applyFont="1" applyBorder="1" applyAlignment="1">
      <alignment horizontal="left" vertical="center" wrapText="1"/>
    </xf>
    <xf numFmtId="0" fontId="55" fillId="0" borderId="13" xfId="241" applyFont="1" applyBorder="1" applyAlignment="1">
      <alignment horizontal="left" vertical="center" wrapText="1"/>
    </xf>
    <xf numFmtId="44" fontId="56" fillId="0" borderId="81" xfId="244" applyFont="1" applyBorder="1" applyAlignment="1">
      <alignment horizontal="right" vertical="center"/>
    </xf>
    <xf numFmtId="44" fontId="56" fillId="0" borderId="96" xfId="244" applyFont="1" applyBorder="1" applyAlignment="1">
      <alignment horizontal="right" vertical="center"/>
    </xf>
    <xf numFmtId="1" fontId="55" fillId="0" borderId="43" xfId="241" applyNumberFormat="1" applyFont="1" applyBorder="1" applyAlignment="1">
      <alignment horizontal="center" vertical="center"/>
    </xf>
    <xf numFmtId="1" fontId="55" fillId="0" borderId="40" xfId="241" applyNumberFormat="1" applyFont="1" applyBorder="1" applyAlignment="1">
      <alignment horizontal="center" vertical="center"/>
    </xf>
    <xf numFmtId="169" fontId="55" fillId="25" borderId="81" xfId="1" applyNumberFormat="1" applyFont="1" applyFill="1" applyBorder="1" applyAlignment="1">
      <alignment horizontal="right" vertical="center"/>
    </xf>
    <xf numFmtId="169" fontId="55" fillId="25" borderId="82" xfId="1" applyNumberFormat="1" applyFont="1" applyFill="1" applyBorder="1" applyAlignment="1">
      <alignment horizontal="right" vertical="center"/>
    </xf>
    <xf numFmtId="169" fontId="55" fillId="25" borderId="56" xfId="1" applyNumberFormat="1" applyFont="1" applyFill="1" applyBorder="1" applyAlignment="1">
      <alignment horizontal="right" vertical="center"/>
    </xf>
    <xf numFmtId="170" fontId="58" fillId="0" borderId="28" xfId="1" applyNumberFormat="1" applyFont="1" applyFill="1" applyBorder="1" applyAlignment="1">
      <alignment horizontal="right" vertical="center"/>
    </xf>
    <xf numFmtId="0" fontId="53" fillId="24" borderId="60" xfId="241" applyFont="1" applyFill="1" applyBorder="1" applyAlignment="1">
      <alignment horizontal="left" vertical="center"/>
    </xf>
    <xf numFmtId="0" fontId="53" fillId="24" borderId="18" xfId="241" applyFont="1" applyFill="1" applyBorder="1" applyAlignment="1">
      <alignment horizontal="left" vertical="center"/>
    </xf>
    <xf numFmtId="4" fontId="29" fillId="24" borderId="20" xfId="241" applyNumberFormat="1" applyFont="1" applyFill="1" applyBorder="1" applyAlignment="1">
      <alignment horizontal="left" vertical="center"/>
    </xf>
    <xf numFmtId="4" fontId="29" fillId="24" borderId="0" xfId="241" applyNumberFormat="1" applyFont="1" applyFill="1" applyAlignment="1">
      <alignment horizontal="left" vertical="center"/>
    </xf>
    <xf numFmtId="4" fontId="29" fillId="24" borderId="20" xfId="0" applyNumberFormat="1" applyFont="1" applyFill="1" applyBorder="1" applyAlignment="1">
      <alignment horizontal="left" vertical="top" wrapText="1"/>
    </xf>
    <xf numFmtId="0" fontId="29" fillId="24" borderId="0" xfId="0" applyFont="1" applyFill="1" applyAlignment="1">
      <alignment horizontal="left" vertical="top"/>
    </xf>
    <xf numFmtId="0" fontId="55" fillId="27" borderId="46" xfId="241" applyFont="1" applyFill="1" applyBorder="1" applyAlignment="1">
      <alignment horizontal="center" vertical="center"/>
    </xf>
    <xf numFmtId="0" fontId="55" fillId="27" borderId="42" xfId="241" applyFont="1" applyFill="1" applyBorder="1" applyAlignment="1">
      <alignment horizontal="center" vertical="center"/>
    </xf>
    <xf numFmtId="0" fontId="55" fillId="27" borderId="25" xfId="241" applyFont="1" applyFill="1" applyBorder="1" applyAlignment="1">
      <alignment horizontal="center" vertical="center"/>
    </xf>
    <xf numFmtId="0" fontId="55" fillId="27" borderId="24" xfId="241" applyFont="1" applyFill="1" applyBorder="1" applyAlignment="1">
      <alignment horizontal="center" vertical="center"/>
    </xf>
    <xf numFmtId="164" fontId="55" fillId="27" borderId="27" xfId="1" applyFont="1" applyFill="1" applyBorder="1" applyAlignment="1">
      <alignment horizontal="center" vertical="center"/>
    </xf>
    <xf numFmtId="164" fontId="55" fillId="27" borderId="26" xfId="1" applyFont="1" applyFill="1" applyBorder="1" applyAlignment="1">
      <alignment horizontal="center" vertical="center"/>
    </xf>
    <xf numFmtId="3" fontId="55" fillId="27" borderId="18" xfId="1" applyNumberFormat="1" applyFont="1" applyFill="1" applyBorder="1" applyAlignment="1">
      <alignment horizontal="center" vertical="center"/>
    </xf>
    <xf numFmtId="4" fontId="28" fillId="0" borderId="0" xfId="241" quotePrefix="1" applyNumberFormat="1" applyAlignment="1">
      <alignment horizontal="center" vertical="center"/>
    </xf>
    <xf numFmtId="4" fontId="28" fillId="0" borderId="0" xfId="241" applyNumberFormat="1" applyAlignment="1">
      <alignment horizontal="center" vertical="center"/>
    </xf>
    <xf numFmtId="169" fontId="28" fillId="0" borderId="0" xfId="231" applyNumberFormat="1" applyFont="1" applyAlignment="1">
      <alignment horizontal="center" vertical="center"/>
    </xf>
    <xf numFmtId="44" fontId="28" fillId="0" borderId="0" xfId="231" applyFont="1" applyAlignment="1">
      <alignment horizontal="center" vertical="center"/>
    </xf>
    <xf numFmtId="44" fontId="56" fillId="0" borderId="57" xfId="244" applyFont="1" applyBorder="1" applyAlignment="1">
      <alignment horizontal="right" vertical="center"/>
    </xf>
    <xf numFmtId="44" fontId="56" fillId="0" borderId="79" xfId="244" applyFont="1" applyBorder="1" applyAlignment="1">
      <alignment horizontal="right" vertical="center"/>
    </xf>
    <xf numFmtId="4" fontId="29" fillId="24" borderId="20" xfId="0" applyNumberFormat="1" applyFont="1" applyFill="1" applyBorder="1" applyAlignment="1">
      <alignment horizontal="left" vertical="center"/>
    </xf>
    <xf numFmtId="3" fontId="55" fillId="27" borderId="61" xfId="1" applyNumberFormat="1" applyFont="1" applyFill="1" applyBorder="1" applyAlignment="1">
      <alignment horizontal="center" vertical="center"/>
    </xf>
    <xf numFmtId="169" fontId="55" fillId="25" borderId="26" xfId="1" applyNumberFormat="1" applyFont="1" applyFill="1" applyBorder="1" applyAlignment="1">
      <alignment horizontal="right" vertical="center"/>
    </xf>
    <xf numFmtId="169" fontId="55" fillId="25" borderId="80" xfId="1" applyNumberFormat="1" applyFont="1" applyFill="1" applyBorder="1" applyAlignment="1">
      <alignment horizontal="right" vertical="center"/>
    </xf>
    <xf numFmtId="0" fontId="64" fillId="0" borderId="60" xfId="62" applyFont="1" applyBorder="1" applyAlignment="1">
      <alignment horizontal="center" vertical="center"/>
    </xf>
    <xf numFmtId="0" fontId="64" fillId="0" borderId="18" xfId="62" applyFont="1" applyBorder="1" applyAlignment="1">
      <alignment horizontal="center" vertical="center"/>
    </xf>
    <xf numFmtId="0" fontId="64" fillId="0" borderId="61" xfId="62" applyFont="1" applyBorder="1" applyAlignment="1">
      <alignment horizontal="center" vertical="center"/>
    </xf>
    <xf numFmtId="0" fontId="29" fillId="0" borderId="18" xfId="141" applyFont="1" applyBorder="1" applyAlignment="1">
      <alignment horizontal="center" vertical="center" wrapText="1"/>
    </xf>
    <xf numFmtId="0" fontId="29" fillId="0" borderId="61" xfId="141" applyFont="1" applyBorder="1" applyAlignment="1">
      <alignment horizontal="center" vertical="center" wrapText="1"/>
    </xf>
    <xf numFmtId="4" fontId="29" fillId="24" borderId="0" xfId="0" applyNumberFormat="1" applyFont="1" applyFill="1" applyAlignment="1">
      <alignment horizontal="left" vertical="center"/>
    </xf>
    <xf numFmtId="0" fontId="85" fillId="0" borderId="60" xfId="0" applyFont="1" applyBorder="1" applyAlignment="1">
      <alignment horizontal="center" vertical="center"/>
    </xf>
    <xf numFmtId="0" fontId="85" fillId="0" borderId="18" xfId="0" applyFont="1" applyBorder="1" applyAlignment="1">
      <alignment horizontal="center" vertical="center"/>
    </xf>
    <xf numFmtId="0" fontId="85" fillId="0" borderId="20" xfId="0" applyFont="1" applyBorder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85" fillId="0" borderId="36" xfId="0" applyFont="1" applyBorder="1" applyAlignment="1">
      <alignment horizontal="center" vertical="center"/>
    </xf>
    <xf numFmtId="0" fontId="85" fillId="0" borderId="19" xfId="0" applyFont="1" applyBorder="1" applyAlignment="1">
      <alignment horizontal="center" vertical="center"/>
    </xf>
    <xf numFmtId="0" fontId="85" fillId="0" borderId="37" xfId="0" applyFont="1" applyBorder="1" applyAlignment="1">
      <alignment horizontal="center" vertical="center"/>
    </xf>
    <xf numFmtId="0" fontId="80" fillId="24" borderId="19" xfId="238" applyFont="1" applyFill="1" applyBorder="1" applyAlignment="1">
      <alignment horizontal="right"/>
    </xf>
    <xf numFmtId="0" fontId="79" fillId="25" borderId="34" xfId="238" applyFont="1" applyFill="1" applyBorder="1" applyAlignment="1">
      <alignment horizontal="center" vertical="center" wrapText="1"/>
    </xf>
    <xf numFmtId="0" fontId="80" fillId="0" borderId="36" xfId="62" applyFont="1" applyBorder="1" applyAlignment="1">
      <alignment horizontal="center" vertical="center"/>
    </xf>
    <xf numFmtId="0" fontId="80" fillId="0" borderId="19" xfId="62" applyFont="1" applyBorder="1" applyAlignment="1">
      <alignment horizontal="center" vertical="center"/>
    </xf>
    <xf numFmtId="0" fontId="80" fillId="0" borderId="37" xfId="62" applyFont="1" applyBorder="1" applyAlignment="1">
      <alignment horizontal="center" vertical="center"/>
    </xf>
    <xf numFmtId="0" fontId="80" fillId="0" borderId="33" xfId="62" applyFont="1" applyBorder="1" applyAlignment="1">
      <alignment horizontal="center" vertical="center"/>
    </xf>
    <xf numFmtId="0" fontId="80" fillId="0" borderId="34" xfId="62" applyFont="1" applyBorder="1" applyAlignment="1">
      <alignment horizontal="center" vertical="center"/>
    </xf>
    <xf numFmtId="0" fontId="80" fillId="0" borderId="35" xfId="62" applyFont="1" applyBorder="1" applyAlignment="1">
      <alignment horizontal="center" vertical="center"/>
    </xf>
    <xf numFmtId="0" fontId="80" fillId="24" borderId="54" xfId="238" applyFont="1" applyFill="1" applyBorder="1" applyAlignment="1">
      <alignment horizontal="right"/>
    </xf>
  </cellXfs>
  <cellStyles count="292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Ênfase1" xfId="261" builtinId="30" customBuiltin="1"/>
    <cellStyle name="20% - Ênfase2" xfId="264" builtinId="34" customBuiltin="1"/>
    <cellStyle name="20% - Ênfase3" xfId="267" builtinId="38" customBuiltin="1"/>
    <cellStyle name="20% - Ênfase4" xfId="270" builtinId="42" customBuiltin="1"/>
    <cellStyle name="20% - Ênfase5" xfId="273" builtinId="46" customBuiltin="1"/>
    <cellStyle name="20% - Ênfase6" xfId="276" builtinId="50" customBuiltin="1"/>
    <cellStyle name="40% - Accent1" xfId="10" xr:uid="{00000000-0005-0000-0000-00000C000000}"/>
    <cellStyle name="40% - Accent2" xfId="11" xr:uid="{00000000-0005-0000-0000-00000D000000}"/>
    <cellStyle name="40% - Accent3" xfId="12" xr:uid="{00000000-0005-0000-0000-00000E000000}"/>
    <cellStyle name="40% - Accent4" xfId="13" xr:uid="{00000000-0005-0000-0000-00000F000000}"/>
    <cellStyle name="40% - Accent5" xfId="14" xr:uid="{00000000-0005-0000-0000-000010000000}"/>
    <cellStyle name="40% - Accent6" xfId="15" xr:uid="{00000000-0005-0000-0000-000011000000}"/>
    <cellStyle name="40% - Ênfase1" xfId="262" builtinId="31" customBuiltin="1"/>
    <cellStyle name="40% - Ênfase2" xfId="265" builtinId="35" customBuiltin="1"/>
    <cellStyle name="40% - Ênfase3" xfId="268" builtinId="39" customBuiltin="1"/>
    <cellStyle name="40% - Ênfase4" xfId="271" builtinId="43" customBuiltin="1"/>
    <cellStyle name="40% - Ênfase5" xfId="274" builtinId="47" customBuiltin="1"/>
    <cellStyle name="40% - Ênfase6" xfId="277" builtinId="51" customBuiltin="1"/>
    <cellStyle name="60% - Accent1" xfId="16" xr:uid="{00000000-0005-0000-0000-000018000000}"/>
    <cellStyle name="60% - Accent2" xfId="17" xr:uid="{00000000-0005-0000-0000-000019000000}"/>
    <cellStyle name="60% - Accent3" xfId="18" xr:uid="{00000000-0005-0000-0000-00001A000000}"/>
    <cellStyle name="60% - Accent4" xfId="19" xr:uid="{00000000-0005-0000-0000-00001B000000}"/>
    <cellStyle name="60% - Accent5" xfId="20" xr:uid="{00000000-0005-0000-0000-00001C000000}"/>
    <cellStyle name="60% - Accent6" xfId="21" xr:uid="{00000000-0005-0000-0000-00001D000000}"/>
    <cellStyle name="60% - Ênfase1 2" xfId="281" xr:uid="{00000000-0005-0000-0000-00001E000000}"/>
    <cellStyle name="60% - Ênfase2 2" xfId="282" xr:uid="{00000000-0005-0000-0000-00001F000000}"/>
    <cellStyle name="60% - Ênfase3 2" xfId="283" xr:uid="{00000000-0005-0000-0000-000020000000}"/>
    <cellStyle name="60% - Ênfase4 2" xfId="284" xr:uid="{00000000-0005-0000-0000-000021000000}"/>
    <cellStyle name="60% - Ênfase5 2" xfId="285" xr:uid="{00000000-0005-0000-0000-000022000000}"/>
    <cellStyle name="60% - Ênfase6 2" xfId="286" xr:uid="{00000000-0005-0000-0000-000023000000}"/>
    <cellStyle name="Accent1" xfId="22" xr:uid="{00000000-0005-0000-0000-000024000000}"/>
    <cellStyle name="Accent2" xfId="23" xr:uid="{00000000-0005-0000-0000-000025000000}"/>
    <cellStyle name="Accent3" xfId="24" xr:uid="{00000000-0005-0000-0000-000026000000}"/>
    <cellStyle name="Accent4" xfId="25" xr:uid="{00000000-0005-0000-0000-000027000000}"/>
    <cellStyle name="Accent5" xfId="26" xr:uid="{00000000-0005-0000-0000-000028000000}"/>
    <cellStyle name="Accent6" xfId="27" xr:uid="{00000000-0005-0000-0000-000029000000}"/>
    <cellStyle name="asd" xfId="28" xr:uid="{00000000-0005-0000-0000-00002A000000}"/>
    <cellStyle name="asd 2" xfId="156" xr:uid="{00000000-0005-0000-0000-00002B000000}"/>
    <cellStyle name="Bad" xfId="29" xr:uid="{00000000-0005-0000-0000-00002C000000}"/>
    <cellStyle name="Bom" xfId="250" builtinId="26" customBuiltin="1"/>
    <cellStyle name="Calculation" xfId="30" xr:uid="{00000000-0005-0000-0000-00002E000000}"/>
    <cellStyle name="Calculation 2" xfId="157" xr:uid="{00000000-0005-0000-0000-00002F000000}"/>
    <cellStyle name="Cálculo" xfId="254" builtinId="22" customBuiltin="1"/>
    <cellStyle name="Célula de Verificação" xfId="256" builtinId="23" customBuiltin="1"/>
    <cellStyle name="Célula Vinculada" xfId="255" builtinId="24" customBuiltin="1"/>
    <cellStyle name="Check Cell" xfId="31" xr:uid="{00000000-0005-0000-0000-000033000000}"/>
    <cellStyle name="Comma 2" xfId="32" xr:uid="{00000000-0005-0000-0000-000034000000}"/>
    <cellStyle name="Comma 2 2" xfId="63" xr:uid="{00000000-0005-0000-0000-000035000000}"/>
    <cellStyle name="Ênfase1" xfId="260" builtinId="29" customBuiltin="1"/>
    <cellStyle name="Ênfase2" xfId="263" builtinId="33" customBuiltin="1"/>
    <cellStyle name="Ênfase3" xfId="266" builtinId="37" customBuiltin="1"/>
    <cellStyle name="Ênfase4" xfId="269" builtinId="41" customBuiltin="1"/>
    <cellStyle name="Ênfase5" xfId="272" builtinId="45" customBuiltin="1"/>
    <cellStyle name="Ênfase6" xfId="275" builtinId="49" customBuiltin="1"/>
    <cellStyle name="Entrada" xfId="252" builtinId="20" customBuiltin="1"/>
    <cellStyle name="Euro" xfId="33" xr:uid="{00000000-0005-0000-0000-00003D000000}"/>
    <cellStyle name="Euro 2" xfId="64" xr:uid="{00000000-0005-0000-0000-00003E000000}"/>
    <cellStyle name="Excel Built-in Normal" xfId="242" xr:uid="{00000000-0005-0000-0000-00003F000000}"/>
    <cellStyle name="Explanatory Text" xfId="34" xr:uid="{00000000-0005-0000-0000-000040000000}"/>
    <cellStyle name="Good" xfId="35" xr:uid="{00000000-0005-0000-0000-000041000000}"/>
    <cellStyle name="Heading 1" xfId="36" xr:uid="{00000000-0005-0000-0000-000042000000}"/>
    <cellStyle name="Heading 2" xfId="37" xr:uid="{00000000-0005-0000-0000-000043000000}"/>
    <cellStyle name="Heading 3" xfId="38" xr:uid="{00000000-0005-0000-0000-000044000000}"/>
    <cellStyle name="Heading 4" xfId="39" xr:uid="{00000000-0005-0000-0000-000045000000}"/>
    <cellStyle name="Hiperlink 2" xfId="149" xr:uid="{00000000-0005-0000-0000-000046000000}"/>
    <cellStyle name="Hiperlink 3" xfId="288" xr:uid="{00000000-0005-0000-0000-000047000000}"/>
    <cellStyle name="Input" xfId="40" xr:uid="{00000000-0005-0000-0000-000048000000}"/>
    <cellStyle name="Input 2" xfId="158" xr:uid="{00000000-0005-0000-0000-000049000000}"/>
    <cellStyle name="Linked Cell" xfId="41" xr:uid="{00000000-0005-0000-0000-00004A000000}"/>
    <cellStyle name="Moeda" xfId="231" builtinId="4"/>
    <cellStyle name="Moeda 2" xfId="42" xr:uid="{00000000-0005-0000-0000-00004C000000}"/>
    <cellStyle name="Moeda 3" xfId="84" xr:uid="{00000000-0005-0000-0000-00004D000000}"/>
    <cellStyle name="Moeda 3 2" xfId="178" xr:uid="{00000000-0005-0000-0000-00004E000000}"/>
    <cellStyle name="Moeda 4" xfId="147" xr:uid="{00000000-0005-0000-0000-00004F000000}"/>
    <cellStyle name="Moeda 5" xfId="239" xr:uid="{00000000-0005-0000-0000-000050000000}"/>
    <cellStyle name="Moeda 6" xfId="244" xr:uid="{00000000-0005-0000-0000-000051000000}"/>
    <cellStyle name="Moeda 7" xfId="290" xr:uid="{00000000-0005-0000-0000-000052000000}"/>
    <cellStyle name="Neutral" xfId="43" xr:uid="{00000000-0005-0000-0000-000053000000}"/>
    <cellStyle name="Neutro 2" xfId="279" xr:uid="{00000000-0005-0000-0000-000054000000}"/>
    <cellStyle name="Normal" xfId="0" builtinId="0"/>
    <cellStyle name="Normal 10" xfId="107" xr:uid="{00000000-0005-0000-0000-000056000000}"/>
    <cellStyle name="Normal 10 2" xfId="113" xr:uid="{00000000-0005-0000-0000-000057000000}"/>
    <cellStyle name="Normal 10 2 2" xfId="118" xr:uid="{00000000-0005-0000-0000-000058000000}"/>
    <cellStyle name="Normal 10 2 2 2" xfId="209" xr:uid="{00000000-0005-0000-0000-000059000000}"/>
    <cellStyle name="Normal 10 2 3" xfId="122" xr:uid="{00000000-0005-0000-0000-00005A000000}"/>
    <cellStyle name="Normal 10 2 3 2" xfId="213" xr:uid="{00000000-0005-0000-0000-00005B000000}"/>
    <cellStyle name="Normal 10 2 4" xfId="151" xr:uid="{00000000-0005-0000-0000-00005C000000}"/>
    <cellStyle name="Normal 10 2 5" xfId="204" xr:uid="{00000000-0005-0000-0000-00005D000000}"/>
    <cellStyle name="Normal 10 3" xfId="132" xr:uid="{00000000-0005-0000-0000-00005E000000}"/>
    <cellStyle name="Normal 10 3 2" xfId="221" xr:uid="{00000000-0005-0000-0000-00005F000000}"/>
    <cellStyle name="Normal 10 4" xfId="142" xr:uid="{00000000-0005-0000-0000-000060000000}"/>
    <cellStyle name="Normal 10 5" xfId="198" xr:uid="{00000000-0005-0000-0000-000061000000}"/>
    <cellStyle name="Normal 10 6" xfId="241" xr:uid="{00000000-0005-0000-0000-000062000000}"/>
    <cellStyle name="Normal 11" xfId="135" xr:uid="{00000000-0005-0000-0000-000063000000}"/>
    <cellStyle name="Normal 11 2" xfId="224" xr:uid="{00000000-0005-0000-0000-000064000000}"/>
    <cellStyle name="Normal 12" xfId="144" xr:uid="{00000000-0005-0000-0000-000065000000}"/>
    <cellStyle name="Normal 13" xfId="150" xr:uid="{00000000-0005-0000-0000-000066000000}"/>
    <cellStyle name="Normal 14" xfId="154" xr:uid="{00000000-0005-0000-0000-000067000000}"/>
    <cellStyle name="Normal 15" xfId="121" xr:uid="{00000000-0005-0000-0000-000068000000}"/>
    <cellStyle name="Normal 15 2" xfId="212" xr:uid="{00000000-0005-0000-0000-000069000000}"/>
    <cellStyle name="Normal 15 3" xfId="130" xr:uid="{00000000-0005-0000-0000-00006A000000}"/>
    <cellStyle name="Normal 15 3 2" xfId="139" xr:uid="{00000000-0005-0000-0000-00006B000000}"/>
    <cellStyle name="Normal 15 3 2 2" xfId="228" xr:uid="{00000000-0005-0000-0000-00006C000000}"/>
    <cellStyle name="Normal 15 3 3" xfId="219" xr:uid="{00000000-0005-0000-0000-00006D000000}"/>
    <cellStyle name="Normal 16" xfId="230" xr:uid="{00000000-0005-0000-0000-00006E000000}"/>
    <cellStyle name="Normal 17" xfId="233" xr:uid="{00000000-0005-0000-0000-00006F000000}"/>
    <cellStyle name="Normal 17 2" xfId="237" xr:uid="{00000000-0005-0000-0000-000070000000}"/>
    <cellStyle name="Normal 18" xfId="234" xr:uid="{00000000-0005-0000-0000-000071000000}"/>
    <cellStyle name="Normal 19" xfId="243" xr:uid="{00000000-0005-0000-0000-000072000000}"/>
    <cellStyle name="Normal 2" xfId="44" xr:uid="{00000000-0005-0000-0000-000073000000}"/>
    <cellStyle name="Normal 2 2" xfId="146" xr:uid="{00000000-0005-0000-0000-000074000000}"/>
    <cellStyle name="Normal 2 2 2" xfId="81" xr:uid="{00000000-0005-0000-0000-000075000000}"/>
    <cellStyle name="Normal 2 3" xfId="153" xr:uid="{00000000-0005-0000-0000-000076000000}"/>
    <cellStyle name="Normal 2 4" xfId="232" xr:uid="{00000000-0005-0000-0000-000077000000}"/>
    <cellStyle name="Normal 20" xfId="278" xr:uid="{00000000-0005-0000-0000-000078000000}"/>
    <cellStyle name="Normal 21" xfId="141" xr:uid="{00000000-0005-0000-0000-000079000000}"/>
    <cellStyle name="Normal 22" xfId="287" xr:uid="{00000000-0005-0000-0000-00007A000000}"/>
    <cellStyle name="Normal 23" xfId="289" xr:uid="{00000000-0005-0000-0000-00007B000000}"/>
    <cellStyle name="Normal 3" xfId="3" xr:uid="{00000000-0005-0000-0000-00007C000000}"/>
    <cellStyle name="Normal 3 2" xfId="62" xr:uid="{00000000-0005-0000-0000-00007D000000}"/>
    <cellStyle name="Normal 4" xfId="56" xr:uid="{00000000-0005-0000-0000-00007E000000}"/>
    <cellStyle name="Normal 4 2" xfId="59" xr:uid="{00000000-0005-0000-0000-00007F000000}"/>
    <cellStyle name="Normal 4 2 2" xfId="74" xr:uid="{00000000-0005-0000-0000-000080000000}"/>
    <cellStyle name="Normal 4 2 2 2" xfId="85" xr:uid="{00000000-0005-0000-0000-000081000000}"/>
    <cellStyle name="Normal 4 2 2 2 2" xfId="179" xr:uid="{00000000-0005-0000-0000-000082000000}"/>
    <cellStyle name="Normal 4 2 2 3" xfId="170" xr:uid="{00000000-0005-0000-0000-000083000000}"/>
    <cellStyle name="Normal 4 2 3" xfId="162" xr:uid="{00000000-0005-0000-0000-000084000000}"/>
    <cellStyle name="Normal 4 3" xfId="75" xr:uid="{00000000-0005-0000-0000-000085000000}"/>
    <cellStyle name="Normal 4 3 2" xfId="76" xr:uid="{00000000-0005-0000-0000-000086000000}"/>
    <cellStyle name="Normal 4 3 2 2" xfId="172" xr:uid="{00000000-0005-0000-0000-000087000000}"/>
    <cellStyle name="Normal 4 3 3" xfId="86" xr:uid="{00000000-0005-0000-0000-000088000000}"/>
    <cellStyle name="Normal 4 3 3 2" xfId="180" xr:uid="{00000000-0005-0000-0000-000089000000}"/>
    <cellStyle name="Normal 4 3 3 2 2" xfId="97" xr:uid="{00000000-0005-0000-0000-00008A000000}"/>
    <cellStyle name="Normal 4 3 3 2 2 2" xfId="109" xr:uid="{00000000-0005-0000-0000-00008B000000}"/>
    <cellStyle name="Normal 4 3 3 2 2 2 2" xfId="200" xr:uid="{00000000-0005-0000-0000-00008C000000}"/>
    <cellStyle name="Normal 4 3 3 2 2 3" xfId="191" xr:uid="{00000000-0005-0000-0000-00008D000000}"/>
    <cellStyle name="Normal 4 3 3 4 3" xfId="99" xr:uid="{00000000-0005-0000-0000-00008E000000}"/>
    <cellStyle name="Normal 4 3 3 4 3 2" xfId="192" xr:uid="{00000000-0005-0000-0000-00008F000000}"/>
    <cellStyle name="Normal 4 3 4" xfId="77" xr:uid="{00000000-0005-0000-0000-000090000000}"/>
    <cellStyle name="Normal 4 3 4 2" xfId="87" xr:uid="{00000000-0005-0000-0000-000091000000}"/>
    <cellStyle name="Normal 4 3 4 2 2" xfId="88" xr:uid="{00000000-0005-0000-0000-000092000000}"/>
    <cellStyle name="Normal 4 3 4 2 2 2" xfId="182" xr:uid="{00000000-0005-0000-0000-000093000000}"/>
    <cellStyle name="Normal 4 3 4 2 3" xfId="83" xr:uid="{00000000-0005-0000-0000-000094000000}"/>
    <cellStyle name="Normal 4 3 4 2 3 2" xfId="105" xr:uid="{00000000-0005-0000-0000-000095000000}"/>
    <cellStyle name="Normal 4 3 4 2 3 2 2" xfId="102" xr:uid="{00000000-0005-0000-0000-000096000000}"/>
    <cellStyle name="Normal 4 3 4 2 3 2 2 2" xfId="194" xr:uid="{00000000-0005-0000-0000-000097000000}"/>
    <cellStyle name="Normal 4 3 4 2 3 2 3" xfId="123" xr:uid="{00000000-0005-0000-0000-000098000000}"/>
    <cellStyle name="Normal 4 3 4 2 3 2 3 2" xfId="214" xr:uid="{00000000-0005-0000-0000-000099000000}"/>
    <cellStyle name="Normal 4 3 4 2 3 2 4" xfId="133" xr:uid="{00000000-0005-0000-0000-00009A000000}"/>
    <cellStyle name="Normal 4 3 4 2 3 2 4 2" xfId="222" xr:uid="{00000000-0005-0000-0000-00009B000000}"/>
    <cellStyle name="Normal 4 3 4 2 3 2 5" xfId="196" xr:uid="{00000000-0005-0000-0000-00009C000000}"/>
    <cellStyle name="Normal 4 3 4 2 3 3" xfId="112" xr:uid="{00000000-0005-0000-0000-00009D000000}"/>
    <cellStyle name="Normal 4 3 4 2 3 3 2" xfId="117" xr:uid="{00000000-0005-0000-0000-00009E000000}"/>
    <cellStyle name="Normal 4 3 4 2 3 3 2 2" xfId="208" xr:uid="{00000000-0005-0000-0000-00009F000000}"/>
    <cellStyle name="Normal 4 3 4 2 3 3 3" xfId="126" xr:uid="{00000000-0005-0000-0000-0000A0000000}"/>
    <cellStyle name="Normal 4 3 4 2 3 3 3 2" xfId="217" xr:uid="{00000000-0005-0000-0000-0000A1000000}"/>
    <cellStyle name="Normal 4 3 4 2 3 3 4" xfId="203" xr:uid="{00000000-0005-0000-0000-0000A2000000}"/>
    <cellStyle name="Normal 4 3 4 2 3 4" xfId="131" xr:uid="{00000000-0005-0000-0000-0000A3000000}"/>
    <cellStyle name="Normal 4 3 4 2 3 4 2" xfId="136" xr:uid="{00000000-0005-0000-0000-0000A4000000}"/>
    <cellStyle name="Normal 4 3 4 2 3 4 2 2" xfId="225" xr:uid="{00000000-0005-0000-0000-0000A5000000}"/>
    <cellStyle name="Normal 4 3 4 2 3 4 3" xfId="220" xr:uid="{00000000-0005-0000-0000-0000A6000000}"/>
    <cellStyle name="Normal 4 3 4 2 3 5" xfId="177" xr:uid="{00000000-0005-0000-0000-0000A7000000}"/>
    <cellStyle name="Normal 4 3 4 2 4" xfId="181" xr:uid="{00000000-0005-0000-0000-0000A8000000}"/>
    <cellStyle name="Normal 4 3 4 3" xfId="89" xr:uid="{00000000-0005-0000-0000-0000A9000000}"/>
    <cellStyle name="Normal 4 3 4 3 2" xfId="82" xr:uid="{00000000-0005-0000-0000-0000AA000000}"/>
    <cellStyle name="Normal 4 3 4 3 2 2" xfId="106" xr:uid="{00000000-0005-0000-0000-0000AB000000}"/>
    <cellStyle name="Normal 4 3 4 3 2 2 2" xfId="197" xr:uid="{00000000-0005-0000-0000-0000AC000000}"/>
    <cellStyle name="Normal 4 3 4 3 2 3" xfId="114" xr:uid="{00000000-0005-0000-0000-0000AD000000}"/>
    <cellStyle name="Normal 4 3 4 3 2 3 2" xfId="119" xr:uid="{00000000-0005-0000-0000-0000AE000000}"/>
    <cellStyle name="Normal 4 3 4 3 2 3 2 2" xfId="210" xr:uid="{00000000-0005-0000-0000-0000AF000000}"/>
    <cellStyle name="Normal 4 3 4 3 2 3 3" xfId="124" xr:uid="{00000000-0005-0000-0000-0000B0000000}"/>
    <cellStyle name="Normal 4 3 4 3 2 3 3 2" xfId="215" xr:uid="{00000000-0005-0000-0000-0000B1000000}"/>
    <cellStyle name="Normal 4 3 4 3 2 3 4" xfId="205" xr:uid="{00000000-0005-0000-0000-0000B2000000}"/>
    <cellStyle name="Normal 4 3 4 3 2 4" xfId="176" xr:uid="{00000000-0005-0000-0000-0000B3000000}"/>
    <cellStyle name="Normal 4 3 4 3 3" xfId="183" xr:uid="{00000000-0005-0000-0000-0000B4000000}"/>
    <cellStyle name="Normal 4 3 4 4" xfId="173" xr:uid="{00000000-0005-0000-0000-0000B5000000}"/>
    <cellStyle name="Normal 4 3 5" xfId="125" xr:uid="{00000000-0005-0000-0000-0000B6000000}"/>
    <cellStyle name="Normal 4 3 5 2" xfId="134" xr:uid="{00000000-0005-0000-0000-0000B7000000}"/>
    <cellStyle name="Normal 4 3 5 2 2" xfId="223" xr:uid="{00000000-0005-0000-0000-0000B8000000}"/>
    <cellStyle name="Normal 4 3 5 3" xfId="216" xr:uid="{00000000-0005-0000-0000-0000B9000000}"/>
    <cellStyle name="Normal 4 3 6" xfId="171" xr:uid="{00000000-0005-0000-0000-0000BA000000}"/>
    <cellStyle name="Normal 4 4" xfId="78" xr:uid="{00000000-0005-0000-0000-0000BB000000}"/>
    <cellStyle name="Normal 4 5" xfId="161" xr:uid="{00000000-0005-0000-0000-0000BC000000}"/>
    <cellStyle name="Normal 5" xfId="73" xr:uid="{00000000-0005-0000-0000-0000BD000000}"/>
    <cellStyle name="Normal 5 12" xfId="138" xr:uid="{00000000-0005-0000-0000-0000BE000000}"/>
    <cellStyle name="Normal 5 12 2" xfId="227" xr:uid="{00000000-0005-0000-0000-0000BF000000}"/>
    <cellStyle name="Normal 5 2" xfId="90" xr:uid="{00000000-0005-0000-0000-0000C0000000}"/>
    <cellStyle name="Normal 5 2 2" xfId="111" xr:uid="{00000000-0005-0000-0000-0000C1000000}"/>
    <cellStyle name="Normal 5 2 2 2" xfId="116" xr:uid="{00000000-0005-0000-0000-0000C2000000}"/>
    <cellStyle name="Normal 5 2 2 2 2" xfId="207" xr:uid="{00000000-0005-0000-0000-0000C3000000}"/>
    <cellStyle name="Normal 5 2 2 3" xfId="202" xr:uid="{00000000-0005-0000-0000-0000C4000000}"/>
    <cellStyle name="Normal 5 2 3" xfId="184" xr:uid="{00000000-0005-0000-0000-0000C5000000}"/>
    <cellStyle name="Normal 5 2 4 2" xfId="238" xr:uid="{00000000-0005-0000-0000-0000C6000000}"/>
    <cellStyle name="Normal 5 2 4 3" xfId="100" xr:uid="{00000000-0005-0000-0000-0000C7000000}"/>
    <cellStyle name="Normal 5 2 4 3 2" xfId="193" xr:uid="{00000000-0005-0000-0000-0000C8000000}"/>
    <cellStyle name="Normal 5 3" xfId="79" xr:uid="{00000000-0005-0000-0000-0000C9000000}"/>
    <cellStyle name="Normal 5 3 2" xfId="174" xr:uid="{00000000-0005-0000-0000-0000CA000000}"/>
    <cellStyle name="Normal 5 4" xfId="108" xr:uid="{00000000-0005-0000-0000-0000CB000000}"/>
    <cellStyle name="Normal 5 4 2" xfId="129" xr:uid="{00000000-0005-0000-0000-0000CC000000}"/>
    <cellStyle name="Normal 5 4 2 2" xfId="218" xr:uid="{00000000-0005-0000-0000-0000CD000000}"/>
    <cellStyle name="Normal 5 4 3" xfId="199" xr:uid="{00000000-0005-0000-0000-0000CE000000}"/>
    <cellStyle name="Normal 5 6" xfId="115" xr:uid="{00000000-0005-0000-0000-0000CF000000}"/>
    <cellStyle name="Normal 5 6 2" xfId="120" xr:uid="{00000000-0005-0000-0000-0000D0000000}"/>
    <cellStyle name="Normal 5 6 2 2" xfId="211" xr:uid="{00000000-0005-0000-0000-0000D1000000}"/>
    <cellStyle name="Normal 5 6 3" xfId="206" xr:uid="{00000000-0005-0000-0000-0000D2000000}"/>
    <cellStyle name="Normal 57" xfId="145" xr:uid="{00000000-0005-0000-0000-0000D3000000}"/>
    <cellStyle name="Normal 6" xfId="91" xr:uid="{00000000-0005-0000-0000-0000D4000000}"/>
    <cellStyle name="Normal 6 2" xfId="185" xr:uid="{00000000-0005-0000-0000-0000D5000000}"/>
    <cellStyle name="Normal 7" xfId="92" xr:uid="{00000000-0005-0000-0000-0000D6000000}"/>
    <cellStyle name="Normal 7 2" xfId="186" xr:uid="{00000000-0005-0000-0000-0000D7000000}"/>
    <cellStyle name="Normal 8" xfId="103" xr:uid="{00000000-0005-0000-0000-0000D8000000}"/>
    <cellStyle name="Normal 8 2" xfId="140" xr:uid="{00000000-0005-0000-0000-0000D9000000}"/>
    <cellStyle name="Normal 8 2 2" xfId="229" xr:uid="{00000000-0005-0000-0000-0000DA000000}"/>
    <cellStyle name="Normal 9" xfId="127" xr:uid="{00000000-0005-0000-0000-0000DB000000}"/>
    <cellStyle name="Normal 9 3" xfId="128" xr:uid="{00000000-0005-0000-0000-0000DC000000}"/>
    <cellStyle name="Nota 2" xfId="280" xr:uid="{00000000-0005-0000-0000-0000DD000000}"/>
    <cellStyle name="Note" xfId="45" xr:uid="{00000000-0005-0000-0000-0000DE000000}"/>
    <cellStyle name="Note 2" xfId="65" xr:uid="{00000000-0005-0000-0000-0000DF000000}"/>
    <cellStyle name="Note 2 2" xfId="165" xr:uid="{00000000-0005-0000-0000-0000E0000000}"/>
    <cellStyle name="Note 3" xfId="159" xr:uid="{00000000-0005-0000-0000-0000E1000000}"/>
    <cellStyle name="Output" xfId="46" xr:uid="{00000000-0005-0000-0000-0000E2000000}"/>
    <cellStyle name="Output 2" xfId="160" xr:uid="{00000000-0005-0000-0000-0000E3000000}"/>
    <cellStyle name="Percent 2" xfId="47" xr:uid="{00000000-0005-0000-0000-0000E4000000}"/>
    <cellStyle name="Percent 2 2" xfId="66" xr:uid="{00000000-0005-0000-0000-0000E5000000}"/>
    <cellStyle name="Percentagem 2" xfId="240" xr:uid="{00000000-0005-0000-0000-0000E6000000}"/>
    <cellStyle name="Porcentagem" xfId="101" builtinId="5"/>
    <cellStyle name="Porcentagem 2" xfId="48" xr:uid="{00000000-0005-0000-0000-0000E8000000}"/>
    <cellStyle name="Porcentagem 2 10" xfId="98" xr:uid="{00000000-0005-0000-0000-0000E9000000}"/>
    <cellStyle name="Porcentagem 2 2" xfId="49" xr:uid="{00000000-0005-0000-0000-0000EA000000}"/>
    <cellStyle name="Porcentagem 2 2 2" xfId="68" xr:uid="{00000000-0005-0000-0000-0000EB000000}"/>
    <cellStyle name="Porcentagem 2 2 3" xfId="236" xr:uid="{00000000-0005-0000-0000-0000EC000000}"/>
    <cellStyle name="Porcentagem 2 3" xfId="67" xr:uid="{00000000-0005-0000-0000-0000ED000000}"/>
    <cellStyle name="Porcentagem 3" xfId="143" xr:uid="{00000000-0005-0000-0000-0000EE000000}"/>
    <cellStyle name="Porcentagem 4" xfId="155" xr:uid="{00000000-0005-0000-0000-0000EF000000}"/>
    <cellStyle name="Porcentagem 5" xfId="291" xr:uid="{00000000-0005-0000-0000-0000F0000000}"/>
    <cellStyle name="Ruim" xfId="251" builtinId="27" customBuiltin="1"/>
    <cellStyle name="Saída" xfId="253" builtinId="21" customBuiltin="1"/>
    <cellStyle name="Separador de milhares 2" xfId="2" xr:uid="{00000000-0005-0000-0000-0000F3000000}"/>
    <cellStyle name="Separador de milhares 2 2" xfId="61" xr:uid="{00000000-0005-0000-0000-0000F4000000}"/>
    <cellStyle name="Separador de milhares 2 2 2" xfId="164" xr:uid="{00000000-0005-0000-0000-0000F5000000}"/>
    <cellStyle name="Separador de milhares 2 3" xfId="93" xr:uid="{00000000-0005-0000-0000-0000F6000000}"/>
    <cellStyle name="Separador de milhares 2 3 2" xfId="187" xr:uid="{00000000-0005-0000-0000-0000F7000000}"/>
    <cellStyle name="Separador de milhares 3" xfId="50" xr:uid="{00000000-0005-0000-0000-0000F8000000}"/>
    <cellStyle name="Separador de milhares 3 2" xfId="69" xr:uid="{00000000-0005-0000-0000-0000F9000000}"/>
    <cellStyle name="Separador de milhares 3 2 2" xfId="166" xr:uid="{00000000-0005-0000-0000-0000FA000000}"/>
    <cellStyle name="Separador de milhares 4" xfId="94" xr:uid="{00000000-0005-0000-0000-0000FB000000}"/>
    <cellStyle name="Separador de milhares 4 2" xfId="188" xr:uid="{00000000-0005-0000-0000-0000FC000000}"/>
    <cellStyle name="Separador de milhares 6" xfId="57" xr:uid="{00000000-0005-0000-0000-0000FD000000}"/>
    <cellStyle name="Separador de milhares 6 2" xfId="71" xr:uid="{00000000-0005-0000-0000-0000FE000000}"/>
    <cellStyle name="Separador de milhares 6 2 2" xfId="168" xr:uid="{00000000-0005-0000-0000-0000FF000000}"/>
    <cellStyle name="Texto de Aviso" xfId="257" builtinId="11" customBuiltin="1"/>
    <cellStyle name="Texto Explicativo" xfId="258" builtinId="53" customBuiltin="1"/>
    <cellStyle name="Title" xfId="51" xr:uid="{00000000-0005-0000-0000-000002010000}"/>
    <cellStyle name="Título" xfId="245" builtinId="15" customBuiltin="1"/>
    <cellStyle name="Título 1" xfId="246" builtinId="16" customBuiltin="1"/>
    <cellStyle name="Título 1 1" xfId="52" xr:uid="{00000000-0005-0000-0000-000005010000}"/>
    <cellStyle name="Título 1 1 1" xfId="53" xr:uid="{00000000-0005-0000-0000-000006010000}"/>
    <cellStyle name="Título 2" xfId="247" builtinId="17" customBuiltin="1"/>
    <cellStyle name="Título 3" xfId="248" builtinId="18" customBuiltin="1"/>
    <cellStyle name="Título 4" xfId="249" builtinId="19" customBuiltin="1"/>
    <cellStyle name="Total" xfId="259" builtinId="25" customBuiltin="1"/>
    <cellStyle name="Vírgula" xfId="1" builtinId="3"/>
    <cellStyle name="Vírgula 10" xfId="110" xr:uid="{00000000-0005-0000-0000-00000C010000}"/>
    <cellStyle name="Vírgula 10 2" xfId="201" xr:uid="{00000000-0005-0000-0000-00000D010000}"/>
    <cellStyle name="Vírgula 2" xfId="55" xr:uid="{00000000-0005-0000-0000-00000E010000}"/>
    <cellStyle name="Vírgula 2 2" xfId="70" xr:uid="{00000000-0005-0000-0000-00000F010000}"/>
    <cellStyle name="Vírgula 2 2 2" xfId="167" xr:uid="{00000000-0005-0000-0000-000010010000}"/>
    <cellStyle name="Vírgula 2 3 2" xfId="152" xr:uid="{00000000-0005-0000-0000-000011010000}"/>
    <cellStyle name="Vírgula 2 3 2 2" xfId="235" xr:uid="{00000000-0005-0000-0000-000012010000}"/>
    <cellStyle name="Vírgula 3" xfId="58" xr:uid="{00000000-0005-0000-0000-000013010000}"/>
    <cellStyle name="Vírgula 3 2" xfId="72" xr:uid="{00000000-0005-0000-0000-000014010000}"/>
    <cellStyle name="Vírgula 3 2 2" xfId="169" xr:uid="{00000000-0005-0000-0000-000015010000}"/>
    <cellStyle name="Vírgula 4" xfId="60" xr:uid="{00000000-0005-0000-0000-000016010000}"/>
    <cellStyle name="Vírgula 4 2" xfId="148" xr:uid="{00000000-0005-0000-0000-000017010000}"/>
    <cellStyle name="Vírgula 4 3" xfId="163" xr:uid="{00000000-0005-0000-0000-000018010000}"/>
    <cellStyle name="Vírgula 5" xfId="95" xr:uid="{00000000-0005-0000-0000-000019010000}"/>
    <cellStyle name="Vírgula 5 2" xfId="80" xr:uid="{00000000-0005-0000-0000-00001A010000}"/>
    <cellStyle name="Vírgula 5 2 2" xfId="175" xr:uid="{00000000-0005-0000-0000-00001B010000}"/>
    <cellStyle name="Vírgula 5 3" xfId="189" xr:uid="{00000000-0005-0000-0000-00001C010000}"/>
    <cellStyle name="Vírgula 6" xfId="96" xr:uid="{00000000-0005-0000-0000-00001D010000}"/>
    <cellStyle name="Vírgula 6 2" xfId="190" xr:uid="{00000000-0005-0000-0000-00001E010000}"/>
    <cellStyle name="Vírgula 7" xfId="104" xr:uid="{00000000-0005-0000-0000-00001F010000}"/>
    <cellStyle name="Vírgula 7 2" xfId="195" xr:uid="{00000000-0005-0000-0000-000020010000}"/>
    <cellStyle name="Vírgula 8" xfId="137" xr:uid="{00000000-0005-0000-0000-000021010000}"/>
    <cellStyle name="Vírgula 8 2" xfId="226" xr:uid="{00000000-0005-0000-0000-000022010000}"/>
    <cellStyle name="Warning Text" xfId="54" xr:uid="{00000000-0005-0000-0000-000023010000}"/>
  </cellStyles>
  <dxfs count="30">
    <dxf>
      <font>
        <color auto="1"/>
      </font>
      <fill>
        <patternFill>
          <bgColor rgb="FFCCFFCC"/>
        </patternFill>
      </fill>
    </dxf>
    <dxf>
      <font>
        <color auto="1"/>
      </font>
      <fill>
        <patternFill>
          <bgColor rgb="FFFFFFCC"/>
        </patternFill>
      </fill>
    </dxf>
    <dxf>
      <font>
        <color auto="1"/>
      </font>
      <fill>
        <patternFill>
          <bgColor rgb="FFFFCCCC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969"/>
      <color rgb="FFFFFF99"/>
      <color rgb="FF37F171"/>
      <color rgb="FFFFCCFF"/>
      <color rgb="FFFF2121"/>
      <color rgb="FFCCFFCC"/>
      <color rgb="FFFF5353"/>
      <color rgb="FFEAEAEA"/>
      <color rgb="FFFF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561975</xdr:colOff>
      <xdr:row>1</xdr:row>
      <xdr:rowOff>28575</xdr:rowOff>
    </xdr:from>
    <xdr:ext cx="933450" cy="661389"/>
    <xdr:pic>
      <xdr:nvPicPr>
        <xdr:cNvPr id="4" name="Imagem 3">
          <a:extLst>
            <a:ext uri="{FF2B5EF4-FFF2-40B4-BE49-F238E27FC236}">
              <a16:creationId xmlns:a16="http://schemas.microsoft.com/office/drawing/2014/main" id="{8C6EAE99-6031-406B-83EF-8D6CAD6A07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61" t="18385" r="20450" b="18386"/>
        <a:stretch/>
      </xdr:blipFill>
      <xdr:spPr>
        <a:xfrm>
          <a:off x="10163175" y="133350"/>
          <a:ext cx="933450" cy="66138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1157274</xdr:colOff>
      <xdr:row>1</xdr:row>
      <xdr:rowOff>63498</xdr:rowOff>
    </xdr:from>
    <xdr:ext cx="1120259" cy="793751"/>
    <xdr:pic>
      <xdr:nvPicPr>
        <xdr:cNvPr id="2" name="Imagem 1">
          <a:extLst>
            <a:ext uri="{FF2B5EF4-FFF2-40B4-BE49-F238E27FC236}">
              <a16:creationId xmlns:a16="http://schemas.microsoft.com/office/drawing/2014/main" id="{89109F32-88A5-4E82-B433-393320E3CB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61" t="18385" r="20450" b="18386"/>
        <a:stretch/>
      </xdr:blipFill>
      <xdr:spPr>
        <a:xfrm>
          <a:off x="25531749" y="253998"/>
          <a:ext cx="1120259" cy="79375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1157274</xdr:colOff>
      <xdr:row>1</xdr:row>
      <xdr:rowOff>63498</xdr:rowOff>
    </xdr:from>
    <xdr:ext cx="1120259" cy="793751"/>
    <xdr:pic>
      <xdr:nvPicPr>
        <xdr:cNvPr id="4" name="Imagem 3">
          <a:extLst>
            <a:ext uri="{FF2B5EF4-FFF2-40B4-BE49-F238E27FC236}">
              <a16:creationId xmlns:a16="http://schemas.microsoft.com/office/drawing/2014/main" id="{6CC2C171-03FE-43FD-A117-D82BC29CC7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61" t="18385" r="20450" b="18386"/>
        <a:stretch/>
      </xdr:blipFill>
      <xdr:spPr>
        <a:xfrm>
          <a:off x="25562441" y="253998"/>
          <a:ext cx="1120259" cy="79375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9525</xdr:rowOff>
    </xdr:from>
    <xdr:to>
      <xdr:col>2</xdr:col>
      <xdr:colOff>61059</xdr:colOff>
      <xdr:row>5</xdr:row>
      <xdr:rowOff>137160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09550"/>
          <a:ext cx="842109" cy="904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</xdr:rowOff>
    </xdr:from>
    <xdr:to>
      <xdr:col>2</xdr:col>
      <xdr:colOff>114301</xdr:colOff>
      <xdr:row>1</xdr:row>
      <xdr:rowOff>655037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1" y="171451"/>
          <a:ext cx="609600" cy="655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31"/>
  <sheetViews>
    <sheetView showGridLines="0" view="pageBreakPreview" zoomScaleNormal="100" zoomScaleSheetLayoutView="100" workbookViewId="0">
      <selection activeCell="F30" sqref="F30"/>
    </sheetView>
  </sheetViews>
  <sheetFormatPr defaultColWidth="10.7109375" defaultRowHeight="15" customHeight="1" x14ac:dyDescent="0.2"/>
  <cols>
    <col min="1" max="1" width="3.140625" style="6" customWidth="1"/>
    <col min="2" max="2" width="10.7109375" style="8" customWidth="1"/>
    <col min="3" max="3" width="72.7109375" style="3" customWidth="1"/>
    <col min="4" max="4" width="12.42578125" style="1" bestFit="1" customWidth="1"/>
    <col min="5" max="5" width="14.140625" style="1" bestFit="1" customWidth="1"/>
    <col min="6" max="6" width="23.85546875" style="7" bestFit="1" customWidth="1"/>
    <col min="7" max="7" width="16.5703125" style="5" customWidth="1"/>
    <col min="8" max="8" width="11.7109375" style="5" hidden="1" customWidth="1"/>
    <col min="9" max="9" width="13.85546875" style="5" bestFit="1" customWidth="1"/>
    <col min="10" max="16384" width="10.7109375" style="5"/>
  </cols>
  <sheetData>
    <row r="1" spans="1:11" ht="8.25" customHeight="1" thickBot="1" x14ac:dyDescent="0.25"/>
    <row r="2" spans="1:11" s="2" customFormat="1" ht="15" customHeight="1" x14ac:dyDescent="0.2">
      <c r="A2" s="6"/>
      <c r="B2" s="217" t="s">
        <v>239</v>
      </c>
      <c r="C2" s="218"/>
      <c r="D2" s="218"/>
      <c r="E2" s="218"/>
      <c r="F2" s="219"/>
      <c r="H2" s="5"/>
      <c r="I2" s="5"/>
      <c r="J2" s="5"/>
      <c r="K2" s="5"/>
    </row>
    <row r="3" spans="1:11" s="2" customFormat="1" ht="15" customHeight="1" x14ac:dyDescent="0.2">
      <c r="A3" s="6"/>
      <c r="B3" s="221" t="s">
        <v>249</v>
      </c>
      <c r="C3" s="222"/>
      <c r="D3" s="222"/>
      <c r="E3" s="222"/>
      <c r="F3" s="220"/>
      <c r="H3" s="5"/>
      <c r="I3" s="5"/>
      <c r="J3" s="5"/>
      <c r="K3" s="5"/>
    </row>
    <row r="4" spans="1:11" s="2" customFormat="1" ht="12.75" customHeight="1" x14ac:dyDescent="0.2">
      <c r="A4" s="6"/>
      <c r="B4" s="221" t="s">
        <v>317</v>
      </c>
      <c r="C4" s="222"/>
      <c r="D4" s="222"/>
      <c r="E4" s="222"/>
      <c r="F4" s="220"/>
      <c r="H4" s="5"/>
      <c r="I4" s="5"/>
      <c r="J4" s="5"/>
      <c r="K4" s="5"/>
    </row>
    <row r="5" spans="1:11" s="2" customFormat="1" ht="13.5" customHeight="1" thickBot="1" x14ac:dyDescent="0.25">
      <c r="A5" s="6"/>
      <c r="B5" s="221" t="s">
        <v>320</v>
      </c>
      <c r="C5" s="222"/>
      <c r="D5" s="222"/>
      <c r="E5" s="222"/>
      <c r="F5" s="220"/>
      <c r="H5" s="5"/>
      <c r="I5" s="5"/>
      <c r="J5" s="5"/>
      <c r="K5" s="5"/>
    </row>
    <row r="6" spans="1:11" ht="15" customHeight="1" x14ac:dyDescent="0.2">
      <c r="B6" s="227" t="s">
        <v>1</v>
      </c>
      <c r="C6" s="229" t="s">
        <v>7</v>
      </c>
      <c r="D6" s="231" t="s">
        <v>8</v>
      </c>
      <c r="E6" s="231" t="s">
        <v>9</v>
      </c>
      <c r="F6" s="225" t="s">
        <v>240</v>
      </c>
      <c r="K6" s="2"/>
    </row>
    <row r="7" spans="1:11" ht="15.75" customHeight="1" thickBot="1" x14ac:dyDescent="0.25">
      <c r="B7" s="228"/>
      <c r="C7" s="230"/>
      <c r="D7" s="232"/>
      <c r="E7" s="232"/>
      <c r="F7" s="226"/>
      <c r="K7" s="2"/>
    </row>
    <row r="8" spans="1:11" ht="11.25" customHeight="1" x14ac:dyDescent="0.2">
      <c r="B8" s="139">
        <v>1</v>
      </c>
      <c r="C8" s="87" t="s">
        <v>308</v>
      </c>
      <c r="D8" s="86"/>
      <c r="E8" s="88"/>
      <c r="F8" s="121">
        <v>57635.26</v>
      </c>
      <c r="K8" s="2"/>
    </row>
    <row r="9" spans="1:11" ht="11.25" customHeight="1" x14ac:dyDescent="0.2">
      <c r="B9" s="122" t="s">
        <v>241</v>
      </c>
      <c r="C9" s="24" t="s">
        <v>309</v>
      </c>
      <c r="D9" s="212" t="s">
        <v>3</v>
      </c>
      <c r="E9" s="213">
        <v>100</v>
      </c>
      <c r="F9" s="123">
        <v>57635.26</v>
      </c>
      <c r="K9" s="2"/>
    </row>
    <row r="10" spans="1:11" ht="11.25" customHeight="1" x14ac:dyDescent="0.2">
      <c r="B10" s="139">
        <v>2</v>
      </c>
      <c r="C10" s="87" t="s">
        <v>293</v>
      </c>
      <c r="D10" s="86"/>
      <c r="E10" s="88"/>
      <c r="F10" s="121">
        <v>216380.45999999996</v>
      </c>
      <c r="G10" s="159"/>
      <c r="K10" s="2"/>
    </row>
    <row r="11" spans="1:11" s="9" customFormat="1" ht="12.75" x14ac:dyDescent="0.2">
      <c r="A11" s="11"/>
      <c r="B11" s="122" t="s">
        <v>243</v>
      </c>
      <c r="C11" s="24" t="s">
        <v>294</v>
      </c>
      <c r="D11" s="23" t="s">
        <v>3</v>
      </c>
      <c r="E11" s="22">
        <v>100</v>
      </c>
      <c r="F11" s="123">
        <v>3591.08</v>
      </c>
      <c r="G11" s="158"/>
      <c r="H11" s="9" t="e">
        <f>IF(#REF!="","",VLOOKUP(#REF!,'CURVA ABC OBSOLETO'!B:K,10,0))</f>
        <v>#REF!</v>
      </c>
      <c r="K11" s="2"/>
    </row>
    <row r="12" spans="1:11" s="9" customFormat="1" ht="12.75" x14ac:dyDescent="0.2">
      <c r="A12" s="11"/>
      <c r="B12" s="200" t="s">
        <v>260</v>
      </c>
      <c r="C12" s="201" t="s">
        <v>295</v>
      </c>
      <c r="D12" s="130" t="s">
        <v>3</v>
      </c>
      <c r="E12" s="202">
        <v>100</v>
      </c>
      <c r="F12" s="203">
        <v>12167.03</v>
      </c>
      <c r="G12" s="158"/>
      <c r="H12" s="9" t="e">
        <f>IF(#REF!="","",VLOOKUP(#REF!,'CURVA ABC OBSOLETO'!B:K,10,0))</f>
        <v>#REF!</v>
      </c>
      <c r="K12" s="2"/>
    </row>
    <row r="13" spans="1:11" s="9" customFormat="1" ht="12.75" x14ac:dyDescent="0.2">
      <c r="A13" s="11"/>
      <c r="B13" s="90" t="s">
        <v>261</v>
      </c>
      <c r="C13" s="204" t="s">
        <v>303</v>
      </c>
      <c r="D13" s="90" t="s">
        <v>242</v>
      </c>
      <c r="E13" s="205">
        <v>1</v>
      </c>
      <c r="F13" s="206">
        <v>86891.979999999981</v>
      </c>
      <c r="G13" s="158"/>
      <c r="K13" s="2"/>
    </row>
    <row r="14" spans="1:11" s="9" customFormat="1" ht="12.75" x14ac:dyDescent="0.2">
      <c r="A14" s="11"/>
      <c r="B14" s="90" t="s">
        <v>262</v>
      </c>
      <c r="C14" s="204" t="s">
        <v>304</v>
      </c>
      <c r="D14" s="90" t="s">
        <v>242</v>
      </c>
      <c r="E14" s="205">
        <v>1</v>
      </c>
      <c r="F14" s="206">
        <v>113730.37</v>
      </c>
      <c r="G14" s="158"/>
      <c r="K14" s="2"/>
    </row>
    <row r="15" spans="1:11" s="9" customFormat="1" ht="12.75" x14ac:dyDescent="0.2">
      <c r="A15" s="11"/>
      <c r="B15" s="139">
        <v>3</v>
      </c>
      <c r="C15" s="87" t="s">
        <v>13</v>
      </c>
      <c r="D15" s="86"/>
      <c r="E15" s="88"/>
      <c r="F15" s="121">
        <v>2481067.8000000003</v>
      </c>
      <c r="G15" s="158"/>
      <c r="K15" s="2"/>
    </row>
    <row r="16" spans="1:11" s="9" customFormat="1" ht="12.75" x14ac:dyDescent="0.2">
      <c r="A16" s="11"/>
      <c r="B16" s="122" t="s">
        <v>244</v>
      </c>
      <c r="C16" s="24" t="s">
        <v>296</v>
      </c>
      <c r="D16" s="23" t="s">
        <v>3</v>
      </c>
      <c r="E16" s="22">
        <v>100</v>
      </c>
      <c r="F16" s="123">
        <v>2481067.8000000003</v>
      </c>
      <c r="G16" s="158"/>
      <c r="H16" s="9" t="e">
        <f>IF(#REF!="","",VLOOKUP(#REF!,'CURVA ABC OBSOLETO'!B:K,10,0))</f>
        <v>#REF!</v>
      </c>
      <c r="K16" s="2"/>
    </row>
    <row r="17" spans="1:11" s="9" customFormat="1" ht="12.75" x14ac:dyDescent="0.2">
      <c r="A17" s="11"/>
      <c r="B17" s="139">
        <v>4</v>
      </c>
      <c r="C17" s="87" t="s">
        <v>68</v>
      </c>
      <c r="D17" s="86"/>
      <c r="E17" s="88"/>
      <c r="F17" s="121">
        <v>18056804.68</v>
      </c>
      <c r="G17" s="158"/>
      <c r="K17" s="2"/>
    </row>
    <row r="18" spans="1:11" s="9" customFormat="1" ht="12.75" x14ac:dyDescent="0.2">
      <c r="A18" s="11"/>
      <c r="B18" s="122" t="s">
        <v>245</v>
      </c>
      <c r="C18" s="24" t="s">
        <v>297</v>
      </c>
      <c r="D18" s="23" t="s">
        <v>3</v>
      </c>
      <c r="E18" s="22">
        <v>100</v>
      </c>
      <c r="F18" s="123">
        <v>17492017.949999999</v>
      </c>
      <c r="G18" s="158"/>
      <c r="H18" s="9" t="e">
        <f>IF(#REF!="","",VLOOKUP(#REF!,'CURVA ABC OBSOLETO'!B:K,10,0))</f>
        <v>#REF!</v>
      </c>
    </row>
    <row r="19" spans="1:11" s="9" customFormat="1" ht="12.75" x14ac:dyDescent="0.2">
      <c r="A19" s="11"/>
      <c r="B19" s="122" t="s">
        <v>246</v>
      </c>
      <c r="C19" s="24" t="s">
        <v>307</v>
      </c>
      <c r="D19" s="23" t="s">
        <v>3</v>
      </c>
      <c r="E19" s="22">
        <v>100</v>
      </c>
      <c r="F19" s="123">
        <v>564786.73</v>
      </c>
      <c r="G19" s="158"/>
    </row>
    <row r="20" spans="1:11" s="9" customFormat="1" ht="12.75" x14ac:dyDescent="0.2">
      <c r="A20" s="11"/>
      <c r="B20" s="139">
        <v>5</v>
      </c>
      <c r="C20" s="87" t="s">
        <v>136</v>
      </c>
      <c r="D20" s="86"/>
      <c r="E20" s="88"/>
      <c r="F20" s="121">
        <v>3370981.0999999996</v>
      </c>
      <c r="G20" s="158"/>
    </row>
    <row r="21" spans="1:11" s="9" customFormat="1" ht="12.75" x14ac:dyDescent="0.2">
      <c r="A21" s="11"/>
      <c r="B21" s="129" t="s">
        <v>247</v>
      </c>
      <c r="C21" s="24" t="s">
        <v>298</v>
      </c>
      <c r="D21" s="23" t="s">
        <v>3</v>
      </c>
      <c r="E21" s="22">
        <v>100</v>
      </c>
      <c r="F21" s="123">
        <v>842114.75</v>
      </c>
      <c r="G21" s="158"/>
      <c r="H21" s="9" t="e">
        <f>IF(#REF!="","",VLOOKUP(#REF!,'CURVA ABC OBSOLETO'!B:K,10,0))</f>
        <v>#REF!</v>
      </c>
    </row>
    <row r="22" spans="1:11" s="9" customFormat="1" ht="12.75" x14ac:dyDescent="0.2">
      <c r="A22" s="11"/>
      <c r="B22" s="129" t="s">
        <v>310</v>
      </c>
      <c r="C22" s="24" t="s">
        <v>299</v>
      </c>
      <c r="D22" s="23" t="s">
        <v>3</v>
      </c>
      <c r="E22" s="22">
        <v>100</v>
      </c>
      <c r="F22" s="123">
        <v>165283.50000000003</v>
      </c>
      <c r="G22" s="158"/>
    </row>
    <row r="23" spans="1:11" s="9" customFormat="1" ht="12.75" x14ac:dyDescent="0.2">
      <c r="A23" s="11"/>
      <c r="B23" s="129" t="s">
        <v>311</v>
      </c>
      <c r="C23" s="24" t="s">
        <v>300</v>
      </c>
      <c r="D23" s="23" t="s">
        <v>3</v>
      </c>
      <c r="E23" s="22">
        <v>100</v>
      </c>
      <c r="F23" s="123">
        <v>702982.36</v>
      </c>
      <c r="G23" s="158"/>
    </row>
    <row r="24" spans="1:11" s="9" customFormat="1" ht="12.75" x14ac:dyDescent="0.2">
      <c r="A24" s="11"/>
      <c r="B24" s="129" t="s">
        <v>312</v>
      </c>
      <c r="C24" s="24" t="s">
        <v>301</v>
      </c>
      <c r="D24" s="23" t="s">
        <v>3</v>
      </c>
      <c r="E24" s="22">
        <v>100</v>
      </c>
      <c r="F24" s="123">
        <v>1089001.24</v>
      </c>
      <c r="G24" s="158"/>
    </row>
    <row r="25" spans="1:11" s="9" customFormat="1" ht="12.75" x14ac:dyDescent="0.2">
      <c r="A25" s="11"/>
      <c r="B25" s="207" t="s">
        <v>313</v>
      </c>
      <c r="C25" s="201" t="s">
        <v>302</v>
      </c>
      <c r="D25" s="130" t="s">
        <v>242</v>
      </c>
      <c r="E25" s="202">
        <v>1</v>
      </c>
      <c r="F25" s="203">
        <v>508460.89999999997</v>
      </c>
      <c r="G25" s="158"/>
    </row>
    <row r="26" spans="1:11" s="9" customFormat="1" ht="12.75" x14ac:dyDescent="0.2">
      <c r="A26" s="11"/>
      <c r="B26" s="90" t="s">
        <v>314</v>
      </c>
      <c r="C26" s="204" t="s">
        <v>306</v>
      </c>
      <c r="D26" s="23" t="s">
        <v>3</v>
      </c>
      <c r="E26" s="22">
        <v>100</v>
      </c>
      <c r="F26" s="206">
        <v>63138.35</v>
      </c>
      <c r="G26" s="158"/>
    </row>
    <row r="27" spans="1:11" s="9" customFormat="1" ht="12.75" x14ac:dyDescent="0.2">
      <c r="A27" s="11"/>
      <c r="B27" s="139">
        <v>6</v>
      </c>
      <c r="C27" s="87" t="s">
        <v>305</v>
      </c>
      <c r="D27" s="86"/>
      <c r="E27" s="88"/>
      <c r="F27" s="121">
        <v>232889.49</v>
      </c>
      <c r="G27" s="158"/>
      <c r="H27" s="9" t="e">
        <f>IF(#REF!="","",VLOOKUP(#REF!,'CURVA ABC OBSOLETO'!B:K,10,0))</f>
        <v>#REF!</v>
      </c>
    </row>
    <row r="28" spans="1:11" s="9" customFormat="1" ht="12.75" x14ac:dyDescent="0.2">
      <c r="A28" s="11"/>
      <c r="B28" s="122" t="s">
        <v>315</v>
      </c>
      <c r="C28" s="24" t="s">
        <v>316</v>
      </c>
      <c r="D28" s="23" t="s">
        <v>242</v>
      </c>
      <c r="E28" s="22">
        <v>6</v>
      </c>
      <c r="F28" s="123">
        <v>232889.49</v>
      </c>
      <c r="G28" s="158"/>
      <c r="H28" s="9" t="e">
        <f>IF(#REF!="","",VLOOKUP(#REF!,'CURVA ABC OBSOLETO'!B:K,10,0))</f>
        <v>#REF!</v>
      </c>
    </row>
    <row r="29" spans="1:11" s="9" customFormat="1" ht="9.75" customHeight="1" x14ac:dyDescent="0.2">
      <c r="A29" s="11"/>
      <c r="B29" s="124"/>
      <c r="C29" s="92"/>
      <c r="D29" s="91"/>
      <c r="E29" s="93"/>
      <c r="F29" s="125"/>
      <c r="G29" s="158"/>
    </row>
    <row r="30" spans="1:11" ht="15" customHeight="1" thickBot="1" x14ac:dyDescent="0.25">
      <c r="A30" s="11"/>
      <c r="B30" s="223" t="s">
        <v>238</v>
      </c>
      <c r="C30" s="224"/>
      <c r="D30" s="224"/>
      <c r="E30" s="224"/>
      <c r="F30" s="126">
        <f>F8+F10+F15+F17+F20+F27</f>
        <v>24415758.789999995</v>
      </c>
      <c r="G30" s="128"/>
    </row>
    <row r="31" spans="1:11" s="4" customFormat="1" ht="15" customHeight="1" x14ac:dyDescent="0.2">
      <c r="A31" s="6"/>
      <c r="B31" s="138"/>
      <c r="C31" s="138"/>
      <c r="D31" s="138"/>
      <c r="E31" s="138"/>
      <c r="F31" s="7"/>
      <c r="G31" s="5"/>
      <c r="H31" s="5"/>
      <c r="I31" s="5"/>
      <c r="J31" s="5"/>
      <c r="K31" s="5"/>
    </row>
  </sheetData>
  <autoFilter ref="C1:C30" xr:uid="{00000000-0009-0000-0000-000000000000}"/>
  <mergeCells count="11">
    <mergeCell ref="B30:E30"/>
    <mergeCell ref="F6:F7"/>
    <mergeCell ref="B6:B7"/>
    <mergeCell ref="C6:C7"/>
    <mergeCell ref="D6:D7"/>
    <mergeCell ref="E6:E7"/>
    <mergeCell ref="B2:E2"/>
    <mergeCell ref="F2:F5"/>
    <mergeCell ref="B3:E3"/>
    <mergeCell ref="B4:E4"/>
    <mergeCell ref="B5:E5"/>
  </mergeCells>
  <conditionalFormatting sqref="B8">
    <cfRule type="duplicateValues" dxfId="29" priority="1"/>
    <cfRule type="duplicateValues" dxfId="28" priority="2"/>
  </conditionalFormatting>
  <conditionalFormatting sqref="B9">
    <cfRule type="duplicateValues" dxfId="27" priority="3"/>
  </conditionalFormatting>
  <conditionalFormatting sqref="B10">
    <cfRule type="duplicateValues" dxfId="26" priority="51"/>
    <cfRule type="duplicateValues" dxfId="25" priority="52"/>
  </conditionalFormatting>
  <conditionalFormatting sqref="B15">
    <cfRule type="duplicateValues" dxfId="24" priority="13"/>
    <cfRule type="duplicateValues" dxfId="23" priority="14"/>
  </conditionalFormatting>
  <conditionalFormatting sqref="B17">
    <cfRule type="duplicateValues" dxfId="22" priority="11"/>
    <cfRule type="duplicateValues" dxfId="21" priority="12"/>
  </conditionalFormatting>
  <conditionalFormatting sqref="B19">
    <cfRule type="duplicateValues" dxfId="20" priority="4"/>
  </conditionalFormatting>
  <conditionalFormatting sqref="B20">
    <cfRule type="duplicateValues" dxfId="19" priority="9"/>
    <cfRule type="duplicateValues" dxfId="18" priority="10"/>
  </conditionalFormatting>
  <conditionalFormatting sqref="B27">
    <cfRule type="duplicateValues" dxfId="17" priority="7"/>
    <cfRule type="duplicateValues" dxfId="16" priority="8"/>
  </conditionalFormatting>
  <conditionalFormatting sqref="B28 B16 B11:B14 B18 B21:B26">
    <cfRule type="duplicateValues" dxfId="15" priority="7836"/>
  </conditionalFormatting>
  <conditionalFormatting sqref="B29">
    <cfRule type="duplicateValues" dxfId="14" priority="61"/>
  </conditionalFormatting>
  <printOptions horizontalCentered="1"/>
  <pageMargins left="0.59055118110236227" right="0.59055118110236227" top="0.78740157480314965" bottom="0.39370078740157483" header="0" footer="0"/>
  <pageSetup paperSize="9" fitToHeight="0" orientation="landscape" r:id="rId1"/>
  <headerFooter alignWithMargins="0">
    <oddFooter>&amp;CAvenida Getúlio Vargas, 1710 - 7º andar, Savassi - Belo Horizonte - MG CEP: 30112-021&amp;R&amp;P/&amp;N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1:AK29"/>
  <sheetViews>
    <sheetView tabSelected="1" view="pageBreakPreview" topLeftCell="S1" zoomScale="90" zoomScaleNormal="100" zoomScaleSheetLayoutView="90" workbookViewId="0">
      <selection activeCell="AB19" sqref="AB19"/>
    </sheetView>
  </sheetViews>
  <sheetFormatPr defaultColWidth="10.7109375" defaultRowHeight="15" customHeight="1" x14ac:dyDescent="0.2"/>
  <cols>
    <col min="1" max="1" width="3.140625" style="140" customWidth="1"/>
    <col min="2" max="2" width="9.28515625" style="140" customWidth="1"/>
    <col min="3" max="3" width="28.5703125" style="140" bestFit="1" customWidth="1"/>
    <col min="4" max="4" width="13.28515625" style="140" bestFit="1" customWidth="1"/>
    <col min="5" max="5" width="16.28515625" style="140" bestFit="1" customWidth="1"/>
    <col min="6" max="7" width="16.28515625" style="140" customWidth="1"/>
    <col min="8" max="8" width="16.7109375" style="140" customWidth="1"/>
    <col min="9" max="10" width="15.140625" style="140" customWidth="1"/>
    <col min="11" max="13" width="16.140625" style="140" customWidth="1"/>
    <col min="14" max="14" width="16.28515625" style="140" customWidth="1"/>
    <col min="15" max="15" width="16.5703125" style="140" customWidth="1"/>
    <col min="16" max="18" width="15.140625" style="140" customWidth="1"/>
    <col min="19" max="21" width="17.5703125" style="140" customWidth="1"/>
    <col min="22" max="22" width="15.7109375" style="140" customWidth="1"/>
    <col min="23" max="23" width="16" style="140" customWidth="1"/>
    <col min="24" max="24" width="16.140625" style="140" customWidth="1"/>
    <col min="25" max="25" width="15.140625" style="140" customWidth="1"/>
    <col min="26" max="26" width="15.85546875" style="140" customWidth="1"/>
    <col min="27" max="27" width="15.7109375" style="140" customWidth="1"/>
    <col min="28" max="28" width="16.140625" style="140" customWidth="1"/>
    <col min="29" max="29" width="15.85546875" style="140" customWidth="1"/>
    <col min="30" max="30" width="15.7109375" style="140" customWidth="1"/>
    <col min="31" max="31" width="16.28515625" style="140" customWidth="1"/>
    <col min="32" max="32" width="15.85546875" style="140" customWidth="1"/>
    <col min="33" max="33" width="3.85546875" style="140" customWidth="1"/>
    <col min="34" max="34" width="16.7109375" style="140" bestFit="1" customWidth="1"/>
    <col min="35" max="35" width="14.42578125" style="140" bestFit="1" customWidth="1"/>
    <col min="36" max="36" width="10.7109375" style="140"/>
    <col min="37" max="37" width="11.28515625" style="140" bestFit="1" customWidth="1"/>
    <col min="38" max="16384" width="10.7109375" style="140"/>
  </cols>
  <sheetData>
    <row r="1" spans="2:37" ht="15" customHeight="1" thickBot="1" x14ac:dyDescent="0.25"/>
    <row r="2" spans="2:37" ht="15" customHeight="1" x14ac:dyDescent="0.2">
      <c r="B2" s="250" t="s">
        <v>248</v>
      </c>
      <c r="C2" s="251"/>
      <c r="D2" s="251"/>
      <c r="E2" s="251"/>
      <c r="F2" s="251"/>
      <c r="G2" s="251"/>
      <c r="H2" s="251"/>
      <c r="I2" s="251"/>
      <c r="J2" s="251"/>
      <c r="K2" s="25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</row>
    <row r="3" spans="2:37" ht="15" customHeight="1" x14ac:dyDescent="0.2">
      <c r="B3" s="252" t="s">
        <v>249</v>
      </c>
      <c r="C3" s="253"/>
      <c r="D3" s="253"/>
      <c r="E3" s="253"/>
      <c r="F3" s="253"/>
      <c r="G3" s="194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2:37" ht="12.75" x14ac:dyDescent="0.2">
      <c r="B4" s="254" t="s">
        <v>318</v>
      </c>
      <c r="C4" s="255"/>
      <c r="D4" s="255"/>
      <c r="E4" s="255"/>
      <c r="F4" s="194"/>
      <c r="G4" s="194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</row>
    <row r="5" spans="2:37" ht="15" customHeight="1" x14ac:dyDescent="0.2">
      <c r="B5" s="254" t="s">
        <v>319</v>
      </c>
      <c r="C5" s="255"/>
      <c r="D5" s="255"/>
      <c r="E5" s="255"/>
      <c r="F5" s="194"/>
      <c r="G5" s="194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</row>
    <row r="6" spans="2:37" ht="15" customHeight="1" thickBot="1" x14ac:dyDescent="0.25">
      <c r="B6" s="147" t="s">
        <v>0</v>
      </c>
      <c r="C6" s="148">
        <f ca="1">TODAY()</f>
        <v>46286</v>
      </c>
      <c r="D6" s="149"/>
      <c r="E6" s="149"/>
      <c r="F6" s="149"/>
      <c r="G6" s="149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</row>
    <row r="7" spans="2:37" s="152" customFormat="1" ht="24.95" customHeight="1" thickBot="1" x14ac:dyDescent="0.25">
      <c r="B7" s="256" t="s">
        <v>1</v>
      </c>
      <c r="C7" s="258" t="s">
        <v>2</v>
      </c>
      <c r="D7" s="258"/>
      <c r="E7" s="260" t="s">
        <v>4</v>
      </c>
      <c r="F7" s="262" t="s">
        <v>250</v>
      </c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H7" s="170"/>
      <c r="AI7" s="170"/>
    </row>
    <row r="8" spans="2:37" s="152" customFormat="1" ht="24.95" customHeight="1" x14ac:dyDescent="0.2">
      <c r="B8" s="257"/>
      <c r="C8" s="259"/>
      <c r="D8" s="259"/>
      <c r="E8" s="261"/>
      <c r="F8" s="132">
        <v>1</v>
      </c>
      <c r="G8" s="131">
        <v>2</v>
      </c>
      <c r="H8" s="131">
        <v>3</v>
      </c>
      <c r="I8" s="131">
        <v>4</v>
      </c>
      <c r="J8" s="131">
        <v>5</v>
      </c>
      <c r="K8" s="131">
        <v>6</v>
      </c>
      <c r="L8" s="131">
        <v>7</v>
      </c>
      <c r="M8" s="131">
        <v>8</v>
      </c>
      <c r="N8" s="131">
        <v>9</v>
      </c>
      <c r="O8" s="131">
        <v>10</v>
      </c>
      <c r="P8" s="131">
        <v>11</v>
      </c>
      <c r="Q8" s="131">
        <v>12</v>
      </c>
      <c r="R8" s="131">
        <v>13</v>
      </c>
      <c r="S8" s="131">
        <v>14</v>
      </c>
      <c r="T8" s="131">
        <v>15</v>
      </c>
      <c r="U8" s="131">
        <v>16</v>
      </c>
      <c r="V8" s="131">
        <v>17</v>
      </c>
      <c r="W8" s="131">
        <v>18</v>
      </c>
      <c r="X8" s="131">
        <v>19</v>
      </c>
      <c r="Y8" s="131">
        <v>20</v>
      </c>
      <c r="Z8" s="131">
        <v>21</v>
      </c>
      <c r="AA8" s="131">
        <v>22</v>
      </c>
      <c r="AB8" s="131">
        <v>23</v>
      </c>
      <c r="AC8" s="131">
        <v>24</v>
      </c>
      <c r="AD8" s="131">
        <v>25</v>
      </c>
      <c r="AE8" s="131">
        <v>26</v>
      </c>
      <c r="AF8" s="131">
        <v>27</v>
      </c>
      <c r="AH8" s="153">
        <f>1-AH11</f>
        <v>0</v>
      </c>
      <c r="AI8" s="154" t="s">
        <v>251</v>
      </c>
    </row>
    <row r="9" spans="2:37" s="152" customFormat="1" ht="15.75" customHeight="1" x14ac:dyDescent="0.2">
      <c r="B9" s="238">
        <v>1</v>
      </c>
      <c r="C9" s="240" t="s">
        <v>308</v>
      </c>
      <c r="D9" s="155" t="s">
        <v>252</v>
      </c>
      <c r="E9" s="242">
        <v>57635.26</v>
      </c>
      <c r="F9" s="178">
        <f>1/3</f>
        <v>0.33333333333333331</v>
      </c>
      <c r="G9" s="171">
        <f>1/3</f>
        <v>0.33333333333333331</v>
      </c>
      <c r="H9" s="171">
        <f>1/3</f>
        <v>0.33333333333333331</v>
      </c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H9" s="156">
        <f t="shared" ref="AH9:AH20" si="0">SUM(F9:AF9)</f>
        <v>1</v>
      </c>
      <c r="AI9" s="195" t="str">
        <f t="shared" ref="AI9:AI10" si="1">IF(AH9=100%,"Ok!","Verificar!")</f>
        <v>Ok!</v>
      </c>
    </row>
    <row r="10" spans="2:37" s="152" customFormat="1" ht="15.75" customHeight="1" x14ac:dyDescent="0.2">
      <c r="B10" s="239"/>
      <c r="C10" s="241"/>
      <c r="D10" s="157" t="s">
        <v>253</v>
      </c>
      <c r="E10" s="243"/>
      <c r="F10" s="180">
        <f>$E$9*F9</f>
        <v>19211.753333333334</v>
      </c>
      <c r="G10" s="172">
        <f t="shared" ref="G10:H10" si="2">$E$9*G9</f>
        <v>19211.753333333334</v>
      </c>
      <c r="H10" s="214">
        <f t="shared" si="2"/>
        <v>19211.753333333334</v>
      </c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H10" s="169">
        <f t="shared" si="0"/>
        <v>57635.26</v>
      </c>
      <c r="AI10" s="195" t="str">
        <f t="shared" si="1"/>
        <v>Verificar!</v>
      </c>
    </row>
    <row r="11" spans="2:37" s="152" customFormat="1" ht="15.75" customHeight="1" x14ac:dyDescent="0.2">
      <c r="B11" s="238">
        <v>2</v>
      </c>
      <c r="C11" s="240" t="str">
        <f>Eventograma!C10</f>
        <v>CANTEIROS DE OBRAS</v>
      </c>
      <c r="D11" s="155" t="s">
        <v>252</v>
      </c>
      <c r="E11" s="242">
        <v>216380.45999999996</v>
      </c>
      <c r="F11" s="182"/>
      <c r="G11" s="173"/>
      <c r="H11" s="173"/>
      <c r="I11" s="171">
        <f>I12/E11</f>
        <v>0.96358703091767162</v>
      </c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1">
        <v>3.6412969082328391E-2</v>
      </c>
      <c r="AA11" s="176"/>
      <c r="AB11" s="176"/>
      <c r="AC11" s="176"/>
      <c r="AD11" s="176"/>
      <c r="AE11" s="176"/>
      <c r="AF11" s="176"/>
      <c r="AH11" s="156">
        <f t="shared" si="0"/>
        <v>1</v>
      </c>
      <c r="AI11" s="195" t="str">
        <f t="shared" ref="AI11:AI12" si="3">IF(AH11=100%,"Ok!","Verificar!")</f>
        <v>Ok!</v>
      </c>
      <c r="AK11" s="192"/>
    </row>
    <row r="12" spans="2:37" s="152" customFormat="1" ht="15.75" customHeight="1" x14ac:dyDescent="0.2">
      <c r="B12" s="239"/>
      <c r="C12" s="241"/>
      <c r="D12" s="157" t="s">
        <v>253</v>
      </c>
      <c r="E12" s="243"/>
      <c r="F12" s="208"/>
      <c r="G12" s="209"/>
      <c r="H12" s="209"/>
      <c r="I12" s="172">
        <v>208501.40499999997</v>
      </c>
      <c r="J12" s="172">
        <f t="shared" ref="J12:AE12" si="4">$E11*J11</f>
        <v>0</v>
      </c>
      <c r="K12" s="172">
        <f t="shared" si="4"/>
        <v>0</v>
      </c>
      <c r="L12" s="172">
        <f t="shared" si="4"/>
        <v>0</v>
      </c>
      <c r="M12" s="172">
        <f t="shared" si="4"/>
        <v>0</v>
      </c>
      <c r="N12" s="172">
        <f t="shared" si="4"/>
        <v>0</v>
      </c>
      <c r="O12" s="172">
        <f t="shared" si="4"/>
        <v>0</v>
      </c>
      <c r="P12" s="172">
        <f t="shared" si="4"/>
        <v>0</v>
      </c>
      <c r="Q12" s="172">
        <f t="shared" si="4"/>
        <v>0</v>
      </c>
      <c r="R12" s="172">
        <f t="shared" si="4"/>
        <v>0</v>
      </c>
      <c r="S12" s="172">
        <f t="shared" si="4"/>
        <v>0</v>
      </c>
      <c r="T12" s="172">
        <f t="shared" si="4"/>
        <v>0</v>
      </c>
      <c r="U12" s="172">
        <f t="shared" si="4"/>
        <v>0</v>
      </c>
      <c r="V12" s="172">
        <f t="shared" si="4"/>
        <v>0</v>
      </c>
      <c r="W12" s="172">
        <f t="shared" si="4"/>
        <v>0</v>
      </c>
      <c r="X12" s="172">
        <f t="shared" si="4"/>
        <v>0</v>
      </c>
      <c r="Y12" s="172">
        <f t="shared" si="4"/>
        <v>0</v>
      </c>
      <c r="Z12" s="172">
        <v>7879.054999999993</v>
      </c>
      <c r="AA12" s="172">
        <f t="shared" si="4"/>
        <v>0</v>
      </c>
      <c r="AB12" s="172">
        <f t="shared" si="4"/>
        <v>0</v>
      </c>
      <c r="AC12" s="172">
        <f t="shared" si="4"/>
        <v>0</v>
      </c>
      <c r="AD12" s="172">
        <f t="shared" si="4"/>
        <v>0</v>
      </c>
      <c r="AE12" s="172">
        <f t="shared" si="4"/>
        <v>0</v>
      </c>
      <c r="AF12" s="172"/>
      <c r="AH12" s="169">
        <f t="shared" si="0"/>
        <v>216380.45999999996</v>
      </c>
      <c r="AI12" s="195" t="str">
        <f t="shared" si="3"/>
        <v>Verificar!</v>
      </c>
    </row>
    <row r="13" spans="2:37" s="152" customFormat="1" ht="15.75" customHeight="1" x14ac:dyDescent="0.2">
      <c r="B13" s="238">
        <v>3</v>
      </c>
      <c r="C13" s="240" t="str">
        <f>Eventograma!C15</f>
        <v>REDE ADUTORA DE ÁGUA TRATADA – SEDE</v>
      </c>
      <c r="D13" s="155" t="s">
        <v>252</v>
      </c>
      <c r="E13" s="242">
        <v>2481067.8000000003</v>
      </c>
      <c r="F13" s="182"/>
      <c r="G13" s="173"/>
      <c r="H13" s="173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4"/>
      <c r="T13" s="171">
        <f>1/7</f>
        <v>0.14285714285714285</v>
      </c>
      <c r="U13" s="171">
        <f t="shared" ref="U13:Z13" si="5">1/7</f>
        <v>0.14285714285714285</v>
      </c>
      <c r="V13" s="171">
        <f t="shared" si="5"/>
        <v>0.14285714285714285</v>
      </c>
      <c r="W13" s="171">
        <f t="shared" si="5"/>
        <v>0.14285714285714285</v>
      </c>
      <c r="X13" s="171">
        <f t="shared" si="5"/>
        <v>0.14285714285714285</v>
      </c>
      <c r="Y13" s="171">
        <f t="shared" si="5"/>
        <v>0.14285714285714285</v>
      </c>
      <c r="Z13" s="171">
        <f t="shared" si="5"/>
        <v>0.14285714285714285</v>
      </c>
      <c r="AA13" s="174"/>
      <c r="AB13" s="174"/>
      <c r="AC13" s="174"/>
      <c r="AD13" s="174"/>
      <c r="AE13" s="174"/>
      <c r="AF13" s="174"/>
      <c r="AH13" s="156">
        <f t="shared" si="0"/>
        <v>0.99999999999999978</v>
      </c>
      <c r="AI13" s="195" t="str">
        <f>IF(AH13=100%,"Ok!","Verificar!")</f>
        <v>Ok!</v>
      </c>
    </row>
    <row r="14" spans="2:37" s="152" customFormat="1" ht="15.75" customHeight="1" x14ac:dyDescent="0.2">
      <c r="B14" s="239"/>
      <c r="C14" s="241"/>
      <c r="D14" s="157" t="s">
        <v>253</v>
      </c>
      <c r="E14" s="243"/>
      <c r="F14" s="210"/>
      <c r="G14" s="211"/>
      <c r="H14" s="211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>
        <f>T13*$E$13</f>
        <v>354438.25714285718</v>
      </c>
      <c r="U14" s="172">
        <f t="shared" ref="U14:Z14" si="6">U13*$E$13</f>
        <v>354438.25714285718</v>
      </c>
      <c r="V14" s="172">
        <f t="shared" si="6"/>
        <v>354438.25714285718</v>
      </c>
      <c r="W14" s="172">
        <f t="shared" si="6"/>
        <v>354438.25714285718</v>
      </c>
      <c r="X14" s="172">
        <f t="shared" si="6"/>
        <v>354438.25714285718</v>
      </c>
      <c r="Y14" s="172">
        <f t="shared" si="6"/>
        <v>354438.25714285718</v>
      </c>
      <c r="Z14" s="172">
        <f t="shared" si="6"/>
        <v>354438.25714285718</v>
      </c>
      <c r="AA14" s="172"/>
      <c r="AB14" s="172"/>
      <c r="AC14" s="172"/>
      <c r="AD14" s="172"/>
      <c r="AE14" s="172"/>
      <c r="AF14" s="172"/>
      <c r="AH14" s="169">
        <f t="shared" si="0"/>
        <v>2481067.8000000003</v>
      </c>
      <c r="AI14" s="195" t="str">
        <f>IF(AH14=E13,"Ok!","Verificar!")</f>
        <v>Ok!</v>
      </c>
    </row>
    <row r="15" spans="2:37" s="152" customFormat="1" ht="15.75" customHeight="1" x14ac:dyDescent="0.2">
      <c r="B15" s="244">
        <v>4</v>
      </c>
      <c r="C15" s="240" t="str">
        <f>Eventograma!C17</f>
        <v>REDE ADUTORA DE ÁGUA BRUTA DA LAGOA JUPARANÃ</v>
      </c>
      <c r="D15" s="155" t="s">
        <v>252</v>
      </c>
      <c r="E15" s="242">
        <v>18056804.68</v>
      </c>
      <c r="F15" s="184"/>
      <c r="G15" s="175"/>
      <c r="H15" s="176"/>
      <c r="I15" s="175"/>
      <c r="J15" s="171">
        <f>1/17</f>
        <v>5.8823529411764705E-2</v>
      </c>
      <c r="K15" s="171">
        <f t="shared" ref="K15:Z15" si="7">1/17</f>
        <v>5.8823529411764705E-2</v>
      </c>
      <c r="L15" s="171">
        <f t="shared" si="7"/>
        <v>5.8823529411764705E-2</v>
      </c>
      <c r="M15" s="171">
        <f t="shared" si="7"/>
        <v>5.8823529411764705E-2</v>
      </c>
      <c r="N15" s="171">
        <f t="shared" si="7"/>
        <v>5.8823529411764705E-2</v>
      </c>
      <c r="O15" s="171">
        <f t="shared" si="7"/>
        <v>5.8823529411764705E-2</v>
      </c>
      <c r="P15" s="171">
        <f t="shared" si="7"/>
        <v>5.8823529411764705E-2</v>
      </c>
      <c r="Q15" s="171">
        <f t="shared" si="7"/>
        <v>5.8823529411764705E-2</v>
      </c>
      <c r="R15" s="171">
        <f t="shared" si="7"/>
        <v>5.8823529411764705E-2</v>
      </c>
      <c r="S15" s="171">
        <f t="shared" si="7"/>
        <v>5.8823529411764705E-2</v>
      </c>
      <c r="T15" s="171">
        <f t="shared" si="7"/>
        <v>5.8823529411764705E-2</v>
      </c>
      <c r="U15" s="171">
        <f t="shared" si="7"/>
        <v>5.8823529411764705E-2</v>
      </c>
      <c r="V15" s="171">
        <f t="shared" si="7"/>
        <v>5.8823529411764705E-2</v>
      </c>
      <c r="W15" s="171">
        <f t="shared" si="7"/>
        <v>5.8823529411764705E-2</v>
      </c>
      <c r="X15" s="171">
        <f t="shared" si="7"/>
        <v>5.8823529411764705E-2</v>
      </c>
      <c r="Y15" s="171">
        <f t="shared" si="7"/>
        <v>5.8823529411764705E-2</v>
      </c>
      <c r="Z15" s="171">
        <f t="shared" si="7"/>
        <v>5.8823529411764705E-2</v>
      </c>
      <c r="AA15" s="173"/>
      <c r="AB15" s="173"/>
      <c r="AC15" s="173"/>
      <c r="AD15" s="173"/>
      <c r="AE15" s="173"/>
      <c r="AF15" s="173"/>
      <c r="AH15" s="156">
        <f t="shared" si="0"/>
        <v>1</v>
      </c>
      <c r="AI15" s="195" t="str">
        <f>IF(AH15=100%,"Ok!","Verificar!")</f>
        <v>Ok!</v>
      </c>
    </row>
    <row r="16" spans="2:37" s="152" customFormat="1" ht="15.75" customHeight="1" x14ac:dyDescent="0.2">
      <c r="B16" s="245"/>
      <c r="C16" s="241"/>
      <c r="D16" s="157" t="s">
        <v>253</v>
      </c>
      <c r="E16" s="243"/>
      <c r="F16" s="184"/>
      <c r="G16" s="175"/>
      <c r="H16" s="172"/>
      <c r="I16" s="175"/>
      <c r="J16" s="172">
        <f>J15*$E$15</f>
        <v>1062164.9811764706</v>
      </c>
      <c r="K16" s="172">
        <f t="shared" ref="K16:Z16" si="8">K15*$E$15</f>
        <v>1062164.9811764706</v>
      </c>
      <c r="L16" s="172">
        <f t="shared" si="8"/>
        <v>1062164.9811764706</v>
      </c>
      <c r="M16" s="172">
        <f t="shared" si="8"/>
        <v>1062164.9811764706</v>
      </c>
      <c r="N16" s="172">
        <f t="shared" si="8"/>
        <v>1062164.9811764706</v>
      </c>
      <c r="O16" s="172">
        <f t="shared" si="8"/>
        <v>1062164.9811764706</v>
      </c>
      <c r="P16" s="172">
        <f t="shared" si="8"/>
        <v>1062164.9811764706</v>
      </c>
      <c r="Q16" s="172">
        <f t="shared" si="8"/>
        <v>1062164.9811764706</v>
      </c>
      <c r="R16" s="172">
        <f t="shared" si="8"/>
        <v>1062164.9811764706</v>
      </c>
      <c r="S16" s="172">
        <f t="shared" si="8"/>
        <v>1062164.9811764706</v>
      </c>
      <c r="T16" s="172">
        <f t="shared" si="8"/>
        <v>1062164.9811764706</v>
      </c>
      <c r="U16" s="172">
        <f t="shared" si="8"/>
        <v>1062164.9811764706</v>
      </c>
      <c r="V16" s="172">
        <f t="shared" si="8"/>
        <v>1062164.9811764706</v>
      </c>
      <c r="W16" s="172">
        <f t="shared" si="8"/>
        <v>1062164.9811764706</v>
      </c>
      <c r="X16" s="172">
        <f t="shared" si="8"/>
        <v>1062164.9811764706</v>
      </c>
      <c r="Y16" s="172">
        <f t="shared" si="8"/>
        <v>1062164.9811764706</v>
      </c>
      <c r="Z16" s="172">
        <f t="shared" si="8"/>
        <v>1062164.9811764706</v>
      </c>
      <c r="AA16" s="172"/>
      <c r="AB16" s="172"/>
      <c r="AC16" s="172"/>
      <c r="AD16" s="172"/>
      <c r="AE16" s="172"/>
      <c r="AF16" s="172"/>
      <c r="AH16" s="169">
        <f t="shared" si="0"/>
        <v>18056804.680000003</v>
      </c>
      <c r="AI16" s="195" t="str">
        <f>IF(AH16=E15,"Ok!","Verificar!")</f>
        <v>Ok!</v>
      </c>
    </row>
    <row r="17" spans="2:35" s="152" customFormat="1" ht="15.75" customHeight="1" x14ac:dyDescent="0.2">
      <c r="B17" s="244">
        <v>5</v>
      </c>
      <c r="C17" s="240" t="str">
        <f>Eventograma!C20</f>
        <v>CONSTRUÇÃO DA CAPTAÇÃO DA LAGOA JUPARANÃ</v>
      </c>
      <c r="D17" s="155" t="s">
        <v>252</v>
      </c>
      <c r="E17" s="242">
        <v>3370981.0999999996</v>
      </c>
      <c r="F17" s="184"/>
      <c r="G17" s="175"/>
      <c r="H17" s="176"/>
      <c r="I17" s="176"/>
      <c r="J17" s="171">
        <v>0.02</v>
      </c>
      <c r="K17" s="171">
        <v>0.02</v>
      </c>
      <c r="L17" s="171">
        <v>0.02</v>
      </c>
      <c r="M17" s="171">
        <v>0.02</v>
      </c>
      <c r="N17" s="171">
        <v>0.2</v>
      </c>
      <c r="O17" s="171">
        <v>0.1</v>
      </c>
      <c r="P17" s="171">
        <v>0.02</v>
      </c>
      <c r="Q17" s="171">
        <v>0.02</v>
      </c>
      <c r="R17" s="171">
        <v>0.03</v>
      </c>
      <c r="S17" s="171">
        <v>0.03</v>
      </c>
      <c r="T17" s="171">
        <v>0.03</v>
      </c>
      <c r="U17" s="171">
        <v>0.03</v>
      </c>
      <c r="V17" s="171">
        <v>0.06</v>
      </c>
      <c r="W17" s="171">
        <v>0.05</v>
      </c>
      <c r="X17" s="171">
        <v>0.05</v>
      </c>
      <c r="Y17" s="171">
        <v>0.15</v>
      </c>
      <c r="Z17" s="171">
        <v>0.15</v>
      </c>
      <c r="AA17" s="173"/>
      <c r="AB17" s="173"/>
      <c r="AC17" s="173"/>
      <c r="AD17" s="173"/>
      <c r="AE17" s="173"/>
      <c r="AF17" s="173"/>
      <c r="AH17" s="156">
        <f t="shared" si="0"/>
        <v>1.0000000000000002</v>
      </c>
      <c r="AI17" s="195" t="str">
        <f>IF(AH17=100%,"Ok!","Verificar!")</f>
        <v>Ok!</v>
      </c>
    </row>
    <row r="18" spans="2:35" s="152" customFormat="1" ht="15.75" customHeight="1" x14ac:dyDescent="0.2">
      <c r="B18" s="245"/>
      <c r="C18" s="241"/>
      <c r="D18" s="157" t="s">
        <v>253</v>
      </c>
      <c r="E18" s="243"/>
      <c r="F18" s="184"/>
      <c r="G18" s="175"/>
      <c r="H18" s="172">
        <f>$E17*H17</f>
        <v>0</v>
      </c>
      <c r="I18" s="172"/>
      <c r="J18" s="172">
        <f t="shared" ref="J18:W18" si="9">$E17*J17</f>
        <v>67419.621999999988</v>
      </c>
      <c r="K18" s="172">
        <f t="shared" si="9"/>
        <v>67419.621999999988</v>
      </c>
      <c r="L18" s="172">
        <f t="shared" si="9"/>
        <v>67419.621999999988</v>
      </c>
      <c r="M18" s="172">
        <f t="shared" si="9"/>
        <v>67419.621999999988</v>
      </c>
      <c r="N18" s="172">
        <f t="shared" si="9"/>
        <v>674196.22</v>
      </c>
      <c r="O18" s="172">
        <f t="shared" si="9"/>
        <v>337098.11</v>
      </c>
      <c r="P18" s="172">
        <f t="shared" si="9"/>
        <v>67419.621999999988</v>
      </c>
      <c r="Q18" s="172">
        <f t="shared" si="9"/>
        <v>67419.621999999988</v>
      </c>
      <c r="R18" s="172">
        <f t="shared" si="9"/>
        <v>101129.43299999999</v>
      </c>
      <c r="S18" s="172">
        <f t="shared" si="9"/>
        <v>101129.43299999999</v>
      </c>
      <c r="T18" s="172">
        <f t="shared" si="9"/>
        <v>101129.43299999999</v>
      </c>
      <c r="U18" s="172">
        <f t="shared" si="9"/>
        <v>101129.43299999999</v>
      </c>
      <c r="V18" s="172">
        <f t="shared" si="9"/>
        <v>202258.86599999998</v>
      </c>
      <c r="W18" s="172">
        <f t="shared" si="9"/>
        <v>168549.05499999999</v>
      </c>
      <c r="X18" s="172">
        <f t="shared" ref="X18:Y18" si="10">$E17*X17</f>
        <v>168549.05499999999</v>
      </c>
      <c r="Y18" s="172">
        <f t="shared" si="10"/>
        <v>505647.16499999992</v>
      </c>
      <c r="Z18" s="172">
        <f t="shared" ref="Z18" si="11">$E17*Z17</f>
        <v>505647.16499999992</v>
      </c>
      <c r="AA18" s="172"/>
      <c r="AB18" s="172"/>
      <c r="AC18" s="172"/>
      <c r="AD18" s="172"/>
      <c r="AE18" s="172"/>
      <c r="AF18" s="172"/>
      <c r="AH18" s="169">
        <f t="shared" si="0"/>
        <v>3370981.1</v>
      </c>
      <c r="AI18" s="195" t="str">
        <f>IF(AH18=E17,"Ok!","Verificar!")</f>
        <v>Ok!</v>
      </c>
    </row>
    <row r="19" spans="2:35" s="152" customFormat="1" ht="15.75" customHeight="1" x14ac:dyDescent="0.2">
      <c r="B19" s="244">
        <v>6</v>
      </c>
      <c r="C19" s="240" t="str">
        <f>Eventograma!C27</f>
        <v>OPERAÇÃO ASSISTIDA DURANTE 06 MESES</v>
      </c>
      <c r="D19" s="155" t="s">
        <v>252</v>
      </c>
      <c r="E19" s="242">
        <v>232889.49</v>
      </c>
      <c r="F19" s="184"/>
      <c r="G19" s="175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1">
        <f>1/6</f>
        <v>0.16666666666666666</v>
      </c>
      <c r="AB19" s="171">
        <f t="shared" ref="AB19:AF19" si="12">1/6</f>
        <v>0.16666666666666666</v>
      </c>
      <c r="AC19" s="171">
        <f t="shared" si="12"/>
        <v>0.16666666666666666</v>
      </c>
      <c r="AD19" s="171">
        <f t="shared" si="12"/>
        <v>0.16666666666666666</v>
      </c>
      <c r="AE19" s="171">
        <f t="shared" si="12"/>
        <v>0.16666666666666666</v>
      </c>
      <c r="AF19" s="171">
        <f t="shared" si="12"/>
        <v>0.16666666666666666</v>
      </c>
      <c r="AH19" s="156">
        <f t="shared" si="0"/>
        <v>0.99999999999999989</v>
      </c>
      <c r="AI19" s="195" t="str">
        <f>IF(AH19=100%,"Ok!","Verificar!")</f>
        <v>Ok!</v>
      </c>
    </row>
    <row r="20" spans="2:35" s="152" customFormat="1" ht="15.75" customHeight="1" x14ac:dyDescent="0.2">
      <c r="B20" s="245"/>
      <c r="C20" s="241"/>
      <c r="D20" s="157" t="s">
        <v>253</v>
      </c>
      <c r="E20" s="243"/>
      <c r="F20" s="184"/>
      <c r="G20" s="175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>
        <f t="shared" ref="AA20:AF20" si="13">$E$19*AA19</f>
        <v>38814.914999999994</v>
      </c>
      <c r="AB20" s="172">
        <f t="shared" si="13"/>
        <v>38814.914999999994</v>
      </c>
      <c r="AC20" s="172">
        <f t="shared" si="13"/>
        <v>38814.914999999994</v>
      </c>
      <c r="AD20" s="172">
        <f t="shared" si="13"/>
        <v>38814.914999999994</v>
      </c>
      <c r="AE20" s="172">
        <f t="shared" si="13"/>
        <v>38814.914999999994</v>
      </c>
      <c r="AF20" s="172">
        <f t="shared" si="13"/>
        <v>38814.914999999994</v>
      </c>
      <c r="AH20" s="169">
        <f t="shared" si="0"/>
        <v>232889.48999999993</v>
      </c>
      <c r="AI20" s="195" t="str">
        <f>IF(AH20=E19,"Ok!","Verificar!")</f>
        <v>Ok!</v>
      </c>
    </row>
    <row r="21" spans="2:35" s="152" customFormat="1" ht="15.75" customHeight="1" x14ac:dyDescent="0.2">
      <c r="B21" s="234" t="s">
        <v>254</v>
      </c>
      <c r="C21" s="235"/>
      <c r="D21" s="235"/>
      <c r="E21" s="246">
        <v>24415758.789999995</v>
      </c>
      <c r="F21" s="163">
        <f>+F23/(SUM($E$9:$E$20))</f>
        <v>7.8685874555747685E-4</v>
      </c>
      <c r="G21" s="160">
        <f>+G23/(SUM($E$9:$E$20))</f>
        <v>7.8685874555747685E-4</v>
      </c>
      <c r="H21" s="160">
        <f>+H23/(SUM($E$9:$E$20))</f>
        <v>7.8685874555747685E-4</v>
      </c>
      <c r="I21" s="160">
        <f>+I23/(SUM($E$9:$E$20))</f>
        <v>8.5396242153815936E-3</v>
      </c>
      <c r="J21" s="160">
        <f t="shared" ref="J21:AF21" si="14">+J23/(SUM($E$9:$E$20))</f>
        <v>4.6264570881946805E-2</v>
      </c>
      <c r="K21" s="160">
        <f t="shared" si="14"/>
        <v>4.6264570881946805E-2</v>
      </c>
      <c r="L21" s="160">
        <f t="shared" si="14"/>
        <v>4.6264570881946805E-2</v>
      </c>
      <c r="M21" s="160">
        <f t="shared" si="14"/>
        <v>4.6264570881946805E-2</v>
      </c>
      <c r="N21" s="160">
        <f t="shared" si="14"/>
        <v>7.1116413629038436E-2</v>
      </c>
      <c r="O21" s="160">
        <f t="shared" si="14"/>
        <v>5.7309834325098646E-2</v>
      </c>
      <c r="P21" s="160">
        <f t="shared" si="14"/>
        <v>4.6264570881946805E-2</v>
      </c>
      <c r="Q21" s="160">
        <f t="shared" si="14"/>
        <v>4.6264570881946805E-2</v>
      </c>
      <c r="R21" s="160">
        <f t="shared" si="14"/>
        <v>4.764522881234079E-2</v>
      </c>
      <c r="S21" s="160">
        <f t="shared" si="14"/>
        <v>4.764522881234079E-2</v>
      </c>
      <c r="T21" s="160">
        <f t="shared" si="14"/>
        <v>6.2162011198314597E-2</v>
      </c>
      <c r="U21" s="160">
        <f t="shared" si="14"/>
        <v>6.2162011198314597E-2</v>
      </c>
      <c r="V21" s="160">
        <f t="shared" si="14"/>
        <v>6.6303984989496537E-2</v>
      </c>
      <c r="W21" s="160">
        <f t="shared" si="14"/>
        <v>6.4923327059102559E-2</v>
      </c>
      <c r="X21" s="160">
        <f t="shared" si="14"/>
        <v>6.4923327059102559E-2</v>
      </c>
      <c r="Y21" s="160">
        <f t="shared" si="14"/>
        <v>7.8729906363042348E-2</v>
      </c>
      <c r="Z21" s="160">
        <f t="shared" si="14"/>
        <v>7.9052610034378856E-2</v>
      </c>
      <c r="AA21" s="160">
        <f t="shared" si="14"/>
        <v>1.5897484626157712E-3</v>
      </c>
      <c r="AB21" s="160">
        <f t="shared" si="14"/>
        <v>1.5897484626157712E-3</v>
      </c>
      <c r="AC21" s="160">
        <f t="shared" si="14"/>
        <v>1.5897484626157712E-3</v>
      </c>
      <c r="AD21" s="160">
        <f t="shared" si="14"/>
        <v>1.5897484626157712E-3</v>
      </c>
      <c r="AE21" s="160">
        <f t="shared" si="14"/>
        <v>1.5897484626157712E-3</v>
      </c>
      <c r="AF21" s="160">
        <f t="shared" si="14"/>
        <v>1.5897484626157712E-3</v>
      </c>
      <c r="AH21" s="249">
        <f>AH18+AH20+AH16+AH14+AH12+AH10</f>
        <v>24415758.790000007</v>
      </c>
      <c r="AI21" s="233" t="str">
        <f>IF(AH21=E21,"Ok!","Verificar!")</f>
        <v>Ok!</v>
      </c>
    </row>
    <row r="22" spans="2:35" s="152" customFormat="1" ht="15.75" customHeight="1" x14ac:dyDescent="0.2">
      <c r="B22" s="234" t="s">
        <v>255</v>
      </c>
      <c r="C22" s="235"/>
      <c r="D22" s="235"/>
      <c r="E22" s="247"/>
      <c r="F22" s="163">
        <f>F21</f>
        <v>7.8685874555747685E-4</v>
      </c>
      <c r="G22" s="160">
        <f>(F22+G21)</f>
        <v>1.5737174911149537E-3</v>
      </c>
      <c r="H22" s="160">
        <f t="shared" ref="H22:AD22" si="15">(G22+H21)</f>
        <v>2.3605762366724304E-3</v>
      </c>
      <c r="I22" s="160">
        <f t="shared" si="15"/>
        <v>1.0900200452054025E-2</v>
      </c>
      <c r="J22" s="160">
        <f>(I22+J21)</f>
        <v>5.716477133400083E-2</v>
      </c>
      <c r="K22" s="160">
        <f t="shared" si="15"/>
        <v>0.10342934221594763</v>
      </c>
      <c r="L22" s="160">
        <f t="shared" si="15"/>
        <v>0.14969391309789443</v>
      </c>
      <c r="M22" s="160">
        <f t="shared" si="15"/>
        <v>0.19595848397984122</v>
      </c>
      <c r="N22" s="160">
        <f t="shared" si="15"/>
        <v>0.26707489760887965</v>
      </c>
      <c r="O22" s="160">
        <f t="shared" si="15"/>
        <v>0.32438473193397832</v>
      </c>
      <c r="P22" s="160">
        <f t="shared" si="15"/>
        <v>0.37064930281592512</v>
      </c>
      <c r="Q22" s="160">
        <f t="shared" si="15"/>
        <v>0.41691387369787192</v>
      </c>
      <c r="R22" s="160">
        <f t="shared" si="15"/>
        <v>0.46455910251021271</v>
      </c>
      <c r="S22" s="160">
        <f>(R22+S21)</f>
        <v>0.5122043313225535</v>
      </c>
      <c r="T22" s="160">
        <f t="shared" si="15"/>
        <v>0.57436634252086805</v>
      </c>
      <c r="U22" s="160">
        <f t="shared" si="15"/>
        <v>0.63652835371918259</v>
      </c>
      <c r="V22" s="160">
        <f t="shared" si="15"/>
        <v>0.70283233870867912</v>
      </c>
      <c r="W22" s="160">
        <f t="shared" si="15"/>
        <v>0.76775566576778165</v>
      </c>
      <c r="X22" s="160">
        <f t="shared" si="15"/>
        <v>0.83267899282688418</v>
      </c>
      <c r="Y22" s="160">
        <f t="shared" si="15"/>
        <v>0.91140889918992651</v>
      </c>
      <c r="Z22" s="160">
        <f t="shared" si="15"/>
        <v>0.99046150922430543</v>
      </c>
      <c r="AA22" s="160">
        <f t="shared" si="15"/>
        <v>0.99205125768692115</v>
      </c>
      <c r="AB22" s="160">
        <f t="shared" si="15"/>
        <v>0.99364100614953688</v>
      </c>
      <c r="AC22" s="160">
        <f t="shared" si="15"/>
        <v>0.9952307546121526</v>
      </c>
      <c r="AD22" s="160">
        <f t="shared" si="15"/>
        <v>0.99682050307476833</v>
      </c>
      <c r="AE22" s="160">
        <f>(AD22+AE21)</f>
        <v>0.99841025153738405</v>
      </c>
      <c r="AF22" s="160">
        <f>(AE22+AF21)</f>
        <v>0.99999999999999978</v>
      </c>
      <c r="AH22" s="249"/>
      <c r="AI22" s="233"/>
    </row>
    <row r="23" spans="2:35" s="152" customFormat="1" ht="15.75" customHeight="1" x14ac:dyDescent="0.2">
      <c r="B23" s="234" t="s">
        <v>256</v>
      </c>
      <c r="C23" s="235"/>
      <c r="D23" s="235"/>
      <c r="E23" s="247"/>
      <c r="F23" s="215">
        <f>F14+F16+F18+F20+F12+F10</f>
        <v>19211.753333333334</v>
      </c>
      <c r="G23" s="161">
        <f t="shared" ref="G23:AE23" si="16">G14+G16+G18+G20+G12+G10</f>
        <v>19211.753333333334</v>
      </c>
      <c r="H23" s="161">
        <f t="shared" si="16"/>
        <v>19211.753333333334</v>
      </c>
      <c r="I23" s="161">
        <f t="shared" si="16"/>
        <v>208501.40499999997</v>
      </c>
      <c r="J23" s="161">
        <f t="shared" si="16"/>
        <v>1129584.6031764706</v>
      </c>
      <c r="K23" s="161">
        <f t="shared" si="16"/>
        <v>1129584.6031764706</v>
      </c>
      <c r="L23" s="161">
        <f t="shared" si="16"/>
        <v>1129584.6031764706</v>
      </c>
      <c r="M23" s="161">
        <f t="shared" si="16"/>
        <v>1129584.6031764706</v>
      </c>
      <c r="N23" s="161">
        <f t="shared" si="16"/>
        <v>1736361.2011764706</v>
      </c>
      <c r="O23" s="161">
        <f t="shared" si="16"/>
        <v>1399263.0911764707</v>
      </c>
      <c r="P23" s="161">
        <f t="shared" si="16"/>
        <v>1129584.6031764706</v>
      </c>
      <c r="Q23" s="161">
        <f t="shared" si="16"/>
        <v>1129584.6031764706</v>
      </c>
      <c r="R23" s="161">
        <f t="shared" si="16"/>
        <v>1163294.4141764706</v>
      </c>
      <c r="S23" s="161">
        <f t="shared" si="16"/>
        <v>1163294.4141764706</v>
      </c>
      <c r="T23" s="161">
        <f t="shared" si="16"/>
        <v>1517732.6713193278</v>
      </c>
      <c r="U23" s="161">
        <f t="shared" si="16"/>
        <v>1517732.6713193278</v>
      </c>
      <c r="V23" s="161">
        <f t="shared" si="16"/>
        <v>1618862.1043193277</v>
      </c>
      <c r="W23" s="161">
        <f t="shared" si="16"/>
        <v>1585152.2933193278</v>
      </c>
      <c r="X23" s="161">
        <f t="shared" si="16"/>
        <v>1585152.2933193278</v>
      </c>
      <c r="Y23" s="161">
        <f t="shared" si="16"/>
        <v>1922250.4033193276</v>
      </c>
      <c r="Z23" s="161">
        <f t="shared" si="16"/>
        <v>1930129.4583193276</v>
      </c>
      <c r="AA23" s="161">
        <f t="shared" si="16"/>
        <v>38814.914999999994</v>
      </c>
      <c r="AB23" s="161">
        <f t="shared" si="16"/>
        <v>38814.914999999994</v>
      </c>
      <c r="AC23" s="161">
        <f t="shared" si="16"/>
        <v>38814.914999999994</v>
      </c>
      <c r="AD23" s="161">
        <f t="shared" si="16"/>
        <v>38814.914999999994</v>
      </c>
      <c r="AE23" s="216">
        <f t="shared" si="16"/>
        <v>38814.914999999994</v>
      </c>
      <c r="AF23" s="187">
        <f>AF14+AF16+AF18+AF20+AF12+AF10</f>
        <v>38814.914999999994</v>
      </c>
      <c r="AH23" s="249"/>
      <c r="AI23" s="233"/>
    </row>
    <row r="24" spans="2:35" s="152" customFormat="1" ht="15.75" customHeight="1" thickBot="1" x14ac:dyDescent="0.25">
      <c r="B24" s="236" t="s">
        <v>257</v>
      </c>
      <c r="C24" s="237"/>
      <c r="D24" s="237"/>
      <c r="E24" s="248"/>
      <c r="F24" s="165">
        <f>F23</f>
        <v>19211.753333333334</v>
      </c>
      <c r="G24" s="162">
        <f>F24+G23</f>
        <v>38423.506666666668</v>
      </c>
      <c r="H24" s="162">
        <f t="shared" ref="H24:AF24" si="17">G24+H23</f>
        <v>57635.26</v>
      </c>
      <c r="I24" s="162">
        <f t="shared" si="17"/>
        <v>266136.66499999998</v>
      </c>
      <c r="J24" s="162">
        <f>I24+J23</f>
        <v>1395721.2681764707</v>
      </c>
      <c r="K24" s="162">
        <f t="shared" si="17"/>
        <v>2525305.8713529413</v>
      </c>
      <c r="L24" s="162">
        <f t="shared" si="17"/>
        <v>3654890.4745294116</v>
      </c>
      <c r="M24" s="162">
        <f t="shared" si="17"/>
        <v>4784475.0777058825</v>
      </c>
      <c r="N24" s="162">
        <f t="shared" si="17"/>
        <v>6520836.2788823526</v>
      </c>
      <c r="O24" s="162">
        <f t="shared" si="17"/>
        <v>7920099.3700588234</v>
      </c>
      <c r="P24" s="162">
        <f t="shared" si="17"/>
        <v>9049683.9732352942</v>
      </c>
      <c r="Q24" s="162">
        <f t="shared" si="17"/>
        <v>10179268.576411765</v>
      </c>
      <c r="R24" s="162">
        <f t="shared" si="17"/>
        <v>11342562.990588237</v>
      </c>
      <c r="S24" s="162">
        <f t="shared" si="17"/>
        <v>12505857.404764708</v>
      </c>
      <c r="T24" s="162">
        <f t="shared" si="17"/>
        <v>14023590.076084036</v>
      </c>
      <c r="U24" s="162">
        <f t="shared" si="17"/>
        <v>15541322.747403365</v>
      </c>
      <c r="V24" s="162">
        <f t="shared" si="17"/>
        <v>17160184.851722691</v>
      </c>
      <c r="W24" s="162">
        <f t="shared" si="17"/>
        <v>18745337.145042017</v>
      </c>
      <c r="X24" s="162">
        <f t="shared" si="17"/>
        <v>20330489.438361347</v>
      </c>
      <c r="Y24" s="162">
        <f t="shared" si="17"/>
        <v>22252739.841680676</v>
      </c>
      <c r="Z24" s="162">
        <f t="shared" si="17"/>
        <v>24182869.300000004</v>
      </c>
      <c r="AA24" s="162">
        <f t="shared" si="17"/>
        <v>24221684.215000004</v>
      </c>
      <c r="AB24" s="162">
        <f t="shared" si="17"/>
        <v>24260499.130000003</v>
      </c>
      <c r="AC24" s="162">
        <f t="shared" si="17"/>
        <v>24299314.045000002</v>
      </c>
      <c r="AD24" s="162">
        <f t="shared" si="17"/>
        <v>24338128.960000001</v>
      </c>
      <c r="AE24" s="162">
        <f t="shared" si="17"/>
        <v>24376943.875</v>
      </c>
      <c r="AF24" s="162">
        <f t="shared" si="17"/>
        <v>24415758.789999999</v>
      </c>
      <c r="AH24" s="249"/>
      <c r="AI24" s="233"/>
    </row>
    <row r="26" spans="2:35" ht="15" customHeight="1" x14ac:dyDescent="0.2">
      <c r="F26" s="263"/>
      <c r="G26" s="264"/>
      <c r="H26" s="264"/>
      <c r="I26" s="263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3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</row>
    <row r="29" spans="2:35" ht="15" customHeight="1" x14ac:dyDescent="0.2">
      <c r="F29" s="265"/>
      <c r="G29" s="266"/>
      <c r="H29" s="266"/>
      <c r="I29" s="265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5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</row>
  </sheetData>
  <mergeCells count="39">
    <mergeCell ref="F26:H26"/>
    <mergeCell ref="I26:T26"/>
    <mergeCell ref="U26:AF26"/>
    <mergeCell ref="F29:H29"/>
    <mergeCell ref="I29:T29"/>
    <mergeCell ref="U29:AF29"/>
    <mergeCell ref="B2:K2"/>
    <mergeCell ref="B3:F3"/>
    <mergeCell ref="B4:E4"/>
    <mergeCell ref="B5:E5"/>
    <mergeCell ref="B7:B8"/>
    <mergeCell ref="C7:D8"/>
    <mergeCell ref="E7:E8"/>
    <mergeCell ref="F7:AF7"/>
    <mergeCell ref="B17:B18"/>
    <mergeCell ref="C17:C18"/>
    <mergeCell ref="E17:E18"/>
    <mergeCell ref="B11:B12"/>
    <mergeCell ref="C11:C12"/>
    <mergeCell ref="E11:E12"/>
    <mergeCell ref="B13:B14"/>
    <mergeCell ref="C13:C14"/>
    <mergeCell ref="E13:E14"/>
    <mergeCell ref="AI21:AI24"/>
    <mergeCell ref="B22:D22"/>
    <mergeCell ref="B23:D23"/>
    <mergeCell ref="B24:D24"/>
    <mergeCell ref="B9:B10"/>
    <mergeCell ref="C9:C10"/>
    <mergeCell ref="E9:E10"/>
    <mergeCell ref="B19:B20"/>
    <mergeCell ref="C19:C20"/>
    <mergeCell ref="E19:E20"/>
    <mergeCell ref="B21:D21"/>
    <mergeCell ref="E21:E24"/>
    <mergeCell ref="AH21:AH24"/>
    <mergeCell ref="B15:B16"/>
    <mergeCell ref="C15:C16"/>
    <mergeCell ref="E15:E16"/>
  </mergeCells>
  <conditionalFormatting sqref="F13:H13">
    <cfRule type="cellIs" dxfId="13" priority="11" operator="equal">
      <formula>0</formula>
    </cfRule>
  </conditionalFormatting>
  <conditionalFormatting sqref="F9:AF12">
    <cfRule type="cellIs" dxfId="12" priority="5" operator="equal">
      <formula>0</formula>
    </cfRule>
  </conditionalFormatting>
  <conditionalFormatting sqref="F21:AF24">
    <cfRule type="cellIs" dxfId="11" priority="10" operator="equal">
      <formula>0</formula>
    </cfRule>
  </conditionalFormatting>
  <conditionalFormatting sqref="I13:R14">
    <cfRule type="cellIs" dxfId="10" priority="1" operator="equal">
      <formula>0</formula>
    </cfRule>
  </conditionalFormatting>
  <conditionalFormatting sqref="S14 AA14:AF16 H15:H16 J15:Z16 H17:AF20">
    <cfRule type="cellIs" dxfId="9" priority="12" operator="equal">
      <formula>0</formula>
    </cfRule>
  </conditionalFormatting>
  <conditionalFormatting sqref="T13:Z14">
    <cfRule type="cellIs" dxfId="8" priority="2" operator="equal">
      <formula>0</formula>
    </cfRule>
  </conditionalFormatting>
  <conditionalFormatting sqref="AH9:AH21">
    <cfRule type="cellIs" dxfId="7" priority="6" operator="equal">
      <formula>0</formula>
    </cfRule>
  </conditionalFormatting>
  <printOptions horizontalCentered="1" gridLines="1"/>
  <pageMargins left="0.25" right="0.25" top="0.75" bottom="0.75" header="0.3" footer="0.3"/>
  <pageSetup paperSize="9" fitToWidth="0" orientation="landscape" r:id="rId1"/>
  <headerFooter alignWithMargins="0">
    <oddFooter>&amp;CAvenida Getúlio Vargas, 1710 - 7º andar, Savassi - Belo Horizonte - MG CEP: 30112-021</oddFooter>
  </headerFooter>
  <ignoredErrors>
    <ignoredError sqref="F2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P22"/>
  <sheetViews>
    <sheetView view="pageBreakPreview" zoomScale="90" zoomScaleNormal="100" zoomScaleSheetLayoutView="90" workbookViewId="0">
      <selection activeCell="F9" sqref="F9:H12"/>
    </sheetView>
  </sheetViews>
  <sheetFormatPr defaultColWidth="10.7109375" defaultRowHeight="15" customHeight="1" x14ac:dyDescent="0.2"/>
  <cols>
    <col min="1" max="1" width="3.140625" style="140" customWidth="1"/>
    <col min="2" max="2" width="9.28515625" style="140" customWidth="1"/>
    <col min="3" max="3" width="28.5703125" style="140" bestFit="1" customWidth="1"/>
    <col min="4" max="4" width="13.28515625" style="140" bestFit="1" customWidth="1"/>
    <col min="5" max="5" width="16.28515625" style="140" bestFit="1" customWidth="1"/>
    <col min="6" max="7" width="16.28515625" style="140" customWidth="1"/>
    <col min="8" max="8" width="17.5703125" style="140" customWidth="1"/>
    <col min="9" max="10" width="15.140625" style="140" bestFit="1" customWidth="1"/>
    <col min="11" max="13" width="16.140625" style="140" bestFit="1" customWidth="1"/>
    <col min="14" max="14" width="16.28515625" style="140" customWidth="1"/>
    <col min="15" max="15" width="16.5703125" style="140" customWidth="1"/>
    <col min="16" max="18" width="15.140625" style="140" customWidth="1"/>
    <col min="19" max="36" width="17.5703125" style="140" customWidth="1"/>
    <col min="37" max="37" width="3.85546875" style="140" customWidth="1"/>
    <col min="38" max="38" width="16.7109375" style="140" bestFit="1" customWidth="1"/>
    <col min="39" max="39" width="14.42578125" style="140" bestFit="1" customWidth="1"/>
    <col min="40" max="40" width="10.7109375" style="140"/>
    <col min="41" max="41" width="11.28515625" style="140" bestFit="1" customWidth="1"/>
    <col min="42" max="16384" width="10.7109375" style="140"/>
  </cols>
  <sheetData>
    <row r="1" spans="2:42" ht="15" customHeight="1" thickBot="1" x14ac:dyDescent="0.25"/>
    <row r="2" spans="2:42" ht="15" customHeight="1" x14ac:dyDescent="0.2">
      <c r="B2" s="250" t="s">
        <v>248</v>
      </c>
      <c r="C2" s="251"/>
      <c r="D2" s="251"/>
      <c r="E2" s="251"/>
      <c r="F2" s="251"/>
      <c r="G2" s="251"/>
      <c r="H2" s="251"/>
      <c r="I2" s="251"/>
      <c r="J2" s="251"/>
      <c r="K2" s="25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2"/>
    </row>
    <row r="3" spans="2:42" ht="15" customHeight="1" x14ac:dyDescent="0.2">
      <c r="B3" s="252" t="s">
        <v>249</v>
      </c>
      <c r="C3" s="253"/>
      <c r="D3" s="253"/>
      <c r="E3" s="253"/>
      <c r="F3" s="253"/>
      <c r="G3" s="194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34"/>
    </row>
    <row r="4" spans="2:42" ht="12.75" x14ac:dyDescent="0.2">
      <c r="B4" s="269" t="e">
        <f>#REF!</f>
        <v>#REF!</v>
      </c>
      <c r="C4" s="222"/>
      <c r="D4" s="222"/>
      <c r="E4" s="222"/>
      <c r="F4" s="194"/>
      <c r="G4" s="194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4"/>
    </row>
    <row r="5" spans="2:42" ht="15" customHeight="1" x14ac:dyDescent="0.2">
      <c r="B5" s="269" t="e">
        <f>#REF!</f>
        <v>#REF!</v>
      </c>
      <c r="C5" s="222"/>
      <c r="D5" s="222"/>
      <c r="E5" s="222"/>
      <c r="F5" s="194"/>
      <c r="G5" s="194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6"/>
    </row>
    <row r="6" spans="2:42" ht="15" customHeight="1" thickBot="1" x14ac:dyDescent="0.25">
      <c r="B6" s="147" t="s">
        <v>0</v>
      </c>
      <c r="C6" s="148">
        <f ca="1">TODAY()</f>
        <v>46286</v>
      </c>
      <c r="D6" s="149"/>
      <c r="E6" s="149"/>
      <c r="F6" s="149"/>
      <c r="G6" s="149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1"/>
    </row>
    <row r="7" spans="2:42" s="152" customFormat="1" ht="24.95" customHeight="1" thickBot="1" x14ac:dyDescent="0.25">
      <c r="B7" s="256" t="s">
        <v>1</v>
      </c>
      <c r="C7" s="258" t="s">
        <v>2</v>
      </c>
      <c r="D7" s="258"/>
      <c r="E7" s="260" t="s">
        <v>4</v>
      </c>
      <c r="F7" s="262" t="s">
        <v>250</v>
      </c>
      <c r="G7" s="262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2"/>
      <c r="AJ7" s="270"/>
      <c r="AL7" s="170" t="e">
        <f>AP10/E9</f>
        <v>#REF!</v>
      </c>
      <c r="AM7" s="170" t="e">
        <f>AL7/29</f>
        <v>#REF!</v>
      </c>
    </row>
    <row r="8" spans="2:42" s="152" customFormat="1" ht="24.95" customHeight="1" x14ac:dyDescent="0.2">
      <c r="B8" s="257"/>
      <c r="C8" s="259"/>
      <c r="D8" s="259"/>
      <c r="E8" s="261"/>
      <c r="F8" s="132">
        <v>1</v>
      </c>
      <c r="G8" s="131">
        <v>2</v>
      </c>
      <c r="H8" s="131">
        <v>3</v>
      </c>
      <c r="I8" s="131">
        <v>4</v>
      </c>
      <c r="J8" s="131"/>
      <c r="K8" s="131">
        <v>6</v>
      </c>
      <c r="L8" s="131">
        <v>7</v>
      </c>
      <c r="M8" s="131">
        <v>8</v>
      </c>
      <c r="N8" s="131">
        <v>9</v>
      </c>
      <c r="O8" s="131">
        <v>10</v>
      </c>
      <c r="P8" s="131">
        <v>11</v>
      </c>
      <c r="Q8" s="131">
        <v>12</v>
      </c>
      <c r="R8" s="131">
        <v>13</v>
      </c>
      <c r="S8" s="131">
        <v>14</v>
      </c>
      <c r="T8" s="131">
        <v>15</v>
      </c>
      <c r="U8" s="131">
        <v>16</v>
      </c>
      <c r="V8" s="131">
        <v>17</v>
      </c>
      <c r="W8" s="131">
        <v>18</v>
      </c>
      <c r="X8" s="131">
        <v>19</v>
      </c>
      <c r="Y8" s="131">
        <v>20</v>
      </c>
      <c r="Z8" s="131">
        <v>21</v>
      </c>
      <c r="AA8" s="131">
        <v>22</v>
      </c>
      <c r="AB8" s="131">
        <v>23</v>
      </c>
      <c r="AC8" s="131">
        <v>24</v>
      </c>
      <c r="AD8" s="131">
        <v>25</v>
      </c>
      <c r="AE8" s="131">
        <v>26</v>
      </c>
      <c r="AF8" s="131">
        <v>27</v>
      </c>
      <c r="AG8" s="131">
        <v>28</v>
      </c>
      <c r="AH8" s="131">
        <v>29</v>
      </c>
      <c r="AI8" s="131">
        <v>30</v>
      </c>
      <c r="AJ8" s="177">
        <v>31</v>
      </c>
      <c r="AL8" s="153" t="e">
        <f>1-AL9</f>
        <v>#REF!</v>
      </c>
      <c r="AM8" s="154" t="s">
        <v>251</v>
      </c>
    </row>
    <row r="9" spans="2:42" s="152" customFormat="1" ht="15.75" customHeight="1" x14ac:dyDescent="0.2">
      <c r="B9" s="238">
        <v>1</v>
      </c>
      <c r="C9" s="240" t="e">
        <f>#REF!</f>
        <v>#REF!</v>
      </c>
      <c r="D9" s="155" t="s">
        <v>252</v>
      </c>
      <c r="E9" s="267" t="e">
        <f>#REF!</f>
        <v>#REF!</v>
      </c>
      <c r="F9" s="178" t="e">
        <f>1.5%+((F12+F14+F16+F18)/($E$19-$E$9))</f>
        <v>#REF!</v>
      </c>
      <c r="G9" s="171" t="e">
        <f>1.5%+((G12+G14+G16+G18)/($E$19-$E$9))</f>
        <v>#REF!</v>
      </c>
      <c r="H9" s="171" t="e">
        <f>((H12+H14+H16+H18)/($E$19-$E$9))-0.1%</f>
        <v>#REF!</v>
      </c>
      <c r="I9" s="171" t="e">
        <f t="shared" ref="I9:AI9" si="0">((I12+I14+I16+I18)/($E$19-$E$9))-0.1%</f>
        <v>#REF!</v>
      </c>
      <c r="J9" s="171" t="e">
        <f t="shared" si="0"/>
        <v>#REF!</v>
      </c>
      <c r="K9" s="171" t="e">
        <f t="shared" si="0"/>
        <v>#REF!</v>
      </c>
      <c r="L9" s="171" t="e">
        <f t="shared" si="0"/>
        <v>#REF!</v>
      </c>
      <c r="M9" s="171" t="e">
        <f t="shared" si="0"/>
        <v>#REF!</v>
      </c>
      <c r="N9" s="171" t="e">
        <f t="shared" si="0"/>
        <v>#REF!</v>
      </c>
      <c r="O9" s="171" t="e">
        <f t="shared" si="0"/>
        <v>#REF!</v>
      </c>
      <c r="P9" s="171" t="e">
        <f t="shared" si="0"/>
        <v>#REF!</v>
      </c>
      <c r="Q9" s="171" t="e">
        <f t="shared" si="0"/>
        <v>#REF!</v>
      </c>
      <c r="R9" s="171" t="e">
        <f t="shared" si="0"/>
        <v>#REF!</v>
      </c>
      <c r="S9" s="171" t="e">
        <f t="shared" si="0"/>
        <v>#REF!</v>
      </c>
      <c r="T9" s="171" t="e">
        <f t="shared" si="0"/>
        <v>#REF!</v>
      </c>
      <c r="U9" s="171" t="e">
        <f t="shared" si="0"/>
        <v>#REF!</v>
      </c>
      <c r="V9" s="171" t="e">
        <f t="shared" si="0"/>
        <v>#REF!</v>
      </c>
      <c r="W9" s="171" t="e">
        <f t="shared" si="0"/>
        <v>#REF!</v>
      </c>
      <c r="X9" s="171" t="e">
        <f t="shared" si="0"/>
        <v>#REF!</v>
      </c>
      <c r="Y9" s="171" t="e">
        <f t="shared" si="0"/>
        <v>#REF!</v>
      </c>
      <c r="Z9" s="171" t="e">
        <f t="shared" si="0"/>
        <v>#REF!</v>
      </c>
      <c r="AA9" s="171" t="e">
        <f t="shared" si="0"/>
        <v>#REF!</v>
      </c>
      <c r="AB9" s="171" t="e">
        <f t="shared" si="0"/>
        <v>#REF!</v>
      </c>
      <c r="AC9" s="171" t="e">
        <f t="shared" si="0"/>
        <v>#REF!</v>
      </c>
      <c r="AD9" s="171" t="e">
        <f t="shared" si="0"/>
        <v>#REF!</v>
      </c>
      <c r="AE9" s="171" t="e">
        <f t="shared" si="0"/>
        <v>#REF!</v>
      </c>
      <c r="AF9" s="171" t="e">
        <f t="shared" si="0"/>
        <v>#REF!</v>
      </c>
      <c r="AG9" s="171" t="e">
        <f t="shared" si="0"/>
        <v>#REF!</v>
      </c>
      <c r="AH9" s="171" t="e">
        <f t="shared" si="0"/>
        <v>#REF!</v>
      </c>
      <c r="AI9" s="171" t="e">
        <f t="shared" si="0"/>
        <v>#REF!</v>
      </c>
      <c r="AJ9" s="171" t="e">
        <f>((AJ12+AJ14+AJ16+AJ18)/($E$19-$E$9))-0.2%</f>
        <v>#REF!</v>
      </c>
      <c r="AL9" s="156" t="e">
        <f t="shared" ref="AL9:AL18" si="1">SUM(F9:AJ9)</f>
        <v>#REF!</v>
      </c>
      <c r="AM9" s="195" t="e">
        <f t="shared" ref="AM9:AM10" si="2">IF(AL9=100%,"Ok!","Verificar!")</f>
        <v>#REF!</v>
      </c>
      <c r="AO9" s="192" t="e">
        <f>AL9-1</f>
        <v>#REF!</v>
      </c>
    </row>
    <row r="10" spans="2:42" s="152" customFormat="1" ht="15.75" customHeight="1" x14ac:dyDescent="0.2">
      <c r="B10" s="239"/>
      <c r="C10" s="241"/>
      <c r="D10" s="157" t="s">
        <v>253</v>
      </c>
      <c r="E10" s="268"/>
      <c r="F10" s="180" t="e">
        <f t="shared" ref="F10:AJ10" si="3">$E9*F9</f>
        <v>#REF!</v>
      </c>
      <c r="G10" s="172" t="e">
        <f t="shared" si="3"/>
        <v>#REF!</v>
      </c>
      <c r="H10" s="172" t="e">
        <f t="shared" si="3"/>
        <v>#REF!</v>
      </c>
      <c r="I10" s="172" t="e">
        <f t="shared" si="3"/>
        <v>#REF!</v>
      </c>
      <c r="J10" s="172" t="e">
        <f t="shared" si="3"/>
        <v>#REF!</v>
      </c>
      <c r="K10" s="172" t="e">
        <f t="shared" si="3"/>
        <v>#REF!</v>
      </c>
      <c r="L10" s="172" t="e">
        <f t="shared" si="3"/>
        <v>#REF!</v>
      </c>
      <c r="M10" s="172" t="e">
        <f t="shared" si="3"/>
        <v>#REF!</v>
      </c>
      <c r="N10" s="172" t="e">
        <f t="shared" si="3"/>
        <v>#REF!</v>
      </c>
      <c r="O10" s="172" t="e">
        <f t="shared" si="3"/>
        <v>#REF!</v>
      </c>
      <c r="P10" s="172" t="e">
        <f t="shared" si="3"/>
        <v>#REF!</v>
      </c>
      <c r="Q10" s="172" t="e">
        <f t="shared" si="3"/>
        <v>#REF!</v>
      </c>
      <c r="R10" s="172" t="e">
        <f t="shared" si="3"/>
        <v>#REF!</v>
      </c>
      <c r="S10" s="172" t="e">
        <f t="shared" si="3"/>
        <v>#REF!</v>
      </c>
      <c r="T10" s="172" t="e">
        <f t="shared" si="3"/>
        <v>#REF!</v>
      </c>
      <c r="U10" s="172" t="e">
        <f t="shared" si="3"/>
        <v>#REF!</v>
      </c>
      <c r="V10" s="172" t="e">
        <f t="shared" si="3"/>
        <v>#REF!</v>
      </c>
      <c r="W10" s="172" t="e">
        <f t="shared" si="3"/>
        <v>#REF!</v>
      </c>
      <c r="X10" s="172" t="e">
        <f t="shared" si="3"/>
        <v>#REF!</v>
      </c>
      <c r="Y10" s="172" t="e">
        <f t="shared" si="3"/>
        <v>#REF!</v>
      </c>
      <c r="Z10" s="172" t="e">
        <f t="shared" si="3"/>
        <v>#REF!</v>
      </c>
      <c r="AA10" s="172" t="e">
        <f t="shared" si="3"/>
        <v>#REF!</v>
      </c>
      <c r="AB10" s="172" t="e">
        <f t="shared" si="3"/>
        <v>#REF!</v>
      </c>
      <c r="AC10" s="172" t="e">
        <f t="shared" si="3"/>
        <v>#REF!</v>
      </c>
      <c r="AD10" s="172" t="e">
        <f t="shared" si="3"/>
        <v>#REF!</v>
      </c>
      <c r="AE10" s="172" t="e">
        <f t="shared" si="3"/>
        <v>#REF!</v>
      </c>
      <c r="AF10" s="172" t="e">
        <f t="shared" si="3"/>
        <v>#REF!</v>
      </c>
      <c r="AG10" s="172" t="e">
        <f t="shared" si="3"/>
        <v>#REF!</v>
      </c>
      <c r="AH10" s="172" t="e">
        <f t="shared" si="3"/>
        <v>#REF!</v>
      </c>
      <c r="AI10" s="172" t="e">
        <f t="shared" si="3"/>
        <v>#REF!</v>
      </c>
      <c r="AJ10" s="172" t="e">
        <f t="shared" si="3"/>
        <v>#REF!</v>
      </c>
      <c r="AL10" s="169" t="e">
        <f t="shared" si="1"/>
        <v>#REF!</v>
      </c>
      <c r="AM10" s="195" t="e">
        <f t="shared" si="2"/>
        <v>#REF!</v>
      </c>
      <c r="AO10" s="152">
        <v>6766254.5899999999</v>
      </c>
      <c r="AP10" s="152">
        <v>202987.63769999612</v>
      </c>
    </row>
    <row r="11" spans="2:42" s="152" customFormat="1" ht="15.75" customHeight="1" x14ac:dyDescent="0.2">
      <c r="B11" s="238">
        <v>2</v>
      </c>
      <c r="C11" s="240" t="e">
        <f>#REF!</f>
        <v>#REF!</v>
      </c>
      <c r="D11" s="155" t="s">
        <v>252</v>
      </c>
      <c r="E11" s="267" t="e">
        <f>#REF!</f>
        <v>#REF!</v>
      </c>
      <c r="F11" s="182"/>
      <c r="G11" s="171">
        <v>8.3299999999999999E-2</v>
      </c>
      <c r="H11" s="171">
        <v>8.3299999999999999E-2</v>
      </c>
      <c r="I11" s="171">
        <v>8.3299999999999999E-2</v>
      </c>
      <c r="J11" s="171">
        <v>8.3299999999999999E-2</v>
      </c>
      <c r="K11" s="171">
        <v>8.3299999999999999E-2</v>
      </c>
      <c r="L11" s="171">
        <v>8.3299999999999999E-2</v>
      </c>
      <c r="M11" s="171">
        <v>8.3299999999999999E-2</v>
      </c>
      <c r="N11" s="171">
        <v>8.3299999999999999E-2</v>
      </c>
      <c r="O11" s="171">
        <v>8.3299999999999999E-2</v>
      </c>
      <c r="P11" s="171">
        <v>8.3299999999999999E-2</v>
      </c>
      <c r="Q11" s="171">
        <v>8.3699999999999997E-2</v>
      </c>
      <c r="R11" s="171">
        <v>8.3299999999999999E-2</v>
      </c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83"/>
      <c r="AL11" s="156">
        <f t="shared" si="1"/>
        <v>1</v>
      </c>
      <c r="AM11" s="195" t="str">
        <f>IF(AL11=100%,"Ok!","Verificar!")</f>
        <v>Ok!</v>
      </c>
    </row>
    <row r="12" spans="2:42" s="152" customFormat="1" ht="15.75" customHeight="1" x14ac:dyDescent="0.2">
      <c r="B12" s="239"/>
      <c r="C12" s="241"/>
      <c r="D12" s="157" t="s">
        <v>253</v>
      </c>
      <c r="E12" s="268"/>
      <c r="F12" s="184"/>
      <c r="G12" s="175" t="e">
        <f t="shared" ref="G12:R12" si="4">G11*$E$11</f>
        <v>#REF!</v>
      </c>
      <c r="H12" s="175" t="e">
        <f t="shared" si="4"/>
        <v>#REF!</v>
      </c>
      <c r="I12" s="175" t="e">
        <f t="shared" si="4"/>
        <v>#REF!</v>
      </c>
      <c r="J12" s="175" t="e">
        <f t="shared" si="4"/>
        <v>#REF!</v>
      </c>
      <c r="K12" s="175" t="e">
        <f t="shared" si="4"/>
        <v>#REF!</v>
      </c>
      <c r="L12" s="175" t="e">
        <f t="shared" si="4"/>
        <v>#REF!</v>
      </c>
      <c r="M12" s="175" t="e">
        <f t="shared" si="4"/>
        <v>#REF!</v>
      </c>
      <c r="N12" s="175" t="e">
        <f t="shared" si="4"/>
        <v>#REF!</v>
      </c>
      <c r="O12" s="175" t="e">
        <f t="shared" si="4"/>
        <v>#REF!</v>
      </c>
      <c r="P12" s="175" t="e">
        <f t="shared" si="4"/>
        <v>#REF!</v>
      </c>
      <c r="Q12" s="175" t="e">
        <f t="shared" si="4"/>
        <v>#REF!</v>
      </c>
      <c r="R12" s="175" t="e">
        <f t="shared" si="4"/>
        <v>#REF!</v>
      </c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81"/>
      <c r="AL12" s="169" t="e">
        <f t="shared" si="1"/>
        <v>#REF!</v>
      </c>
      <c r="AM12" s="195" t="e">
        <f>IF(AL12=E11,"Ok!","Verificar!")</f>
        <v>#REF!</v>
      </c>
    </row>
    <row r="13" spans="2:42" s="152" customFormat="1" ht="15.75" customHeight="1" x14ac:dyDescent="0.2">
      <c r="B13" s="244">
        <v>3</v>
      </c>
      <c r="C13" s="240" t="e">
        <f>#REF!</f>
        <v>#REF!</v>
      </c>
      <c r="D13" s="155" t="s">
        <v>252</v>
      </c>
      <c r="E13" s="267" t="e">
        <f>#REF!</f>
        <v>#REF!</v>
      </c>
      <c r="F13" s="184"/>
      <c r="G13" s="175"/>
      <c r="H13" s="176"/>
      <c r="I13" s="175"/>
      <c r="J13" s="176"/>
      <c r="K13" s="171">
        <v>0.05</v>
      </c>
      <c r="L13" s="171">
        <v>7.4999999999999997E-2</v>
      </c>
      <c r="M13" s="171">
        <v>7.4999999999999997E-2</v>
      </c>
      <c r="N13" s="171">
        <v>7.4999999999999997E-2</v>
      </c>
      <c r="O13" s="171">
        <v>7.4999999999999997E-2</v>
      </c>
      <c r="P13" s="171">
        <v>7.4999999999999997E-2</v>
      </c>
      <c r="Q13" s="171">
        <v>7.4999999999999997E-2</v>
      </c>
      <c r="R13" s="171">
        <v>7.4999999999999997E-2</v>
      </c>
      <c r="S13" s="171">
        <v>7.4999999999999997E-2</v>
      </c>
      <c r="T13" s="171">
        <v>7.4999999999999997E-2</v>
      </c>
      <c r="U13" s="171">
        <v>7.4999999999999997E-2</v>
      </c>
      <c r="V13" s="171">
        <v>7.4999999999999997E-2</v>
      </c>
      <c r="W13" s="171">
        <v>7.4999999999999997E-2</v>
      </c>
      <c r="X13" s="171">
        <v>0.05</v>
      </c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85"/>
      <c r="AL13" s="156">
        <f t="shared" si="1"/>
        <v>0.99999999999999978</v>
      </c>
      <c r="AM13" s="195" t="str">
        <f>IF(AL13=100%,"Ok!","Verificar!")</f>
        <v>Ok!</v>
      </c>
    </row>
    <row r="14" spans="2:42" s="152" customFormat="1" ht="15.75" customHeight="1" x14ac:dyDescent="0.2">
      <c r="B14" s="245"/>
      <c r="C14" s="241"/>
      <c r="D14" s="157" t="s">
        <v>253</v>
      </c>
      <c r="E14" s="268"/>
      <c r="F14" s="184"/>
      <c r="G14" s="175"/>
      <c r="H14" s="172"/>
      <c r="I14" s="175"/>
      <c r="J14" s="172"/>
      <c r="K14" s="172" t="e">
        <f>$E$13*K13</f>
        <v>#REF!</v>
      </c>
      <c r="L14" s="172" t="e">
        <f t="shared" ref="L14:X14" si="5">$E$13*L13</f>
        <v>#REF!</v>
      </c>
      <c r="M14" s="172" t="e">
        <f t="shared" si="5"/>
        <v>#REF!</v>
      </c>
      <c r="N14" s="172" t="e">
        <f t="shared" si="5"/>
        <v>#REF!</v>
      </c>
      <c r="O14" s="172" t="e">
        <f t="shared" si="5"/>
        <v>#REF!</v>
      </c>
      <c r="P14" s="172" t="e">
        <f t="shared" si="5"/>
        <v>#REF!</v>
      </c>
      <c r="Q14" s="172" t="e">
        <f t="shared" si="5"/>
        <v>#REF!</v>
      </c>
      <c r="R14" s="172" t="e">
        <f t="shared" si="5"/>
        <v>#REF!</v>
      </c>
      <c r="S14" s="172" t="e">
        <f t="shared" si="5"/>
        <v>#REF!</v>
      </c>
      <c r="T14" s="172" t="e">
        <f t="shared" si="5"/>
        <v>#REF!</v>
      </c>
      <c r="U14" s="172" t="e">
        <f t="shared" si="5"/>
        <v>#REF!</v>
      </c>
      <c r="V14" s="172" t="e">
        <f t="shared" si="5"/>
        <v>#REF!</v>
      </c>
      <c r="W14" s="172" t="e">
        <f t="shared" si="5"/>
        <v>#REF!</v>
      </c>
      <c r="X14" s="172" t="e">
        <f t="shared" si="5"/>
        <v>#REF!</v>
      </c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81"/>
      <c r="AL14" s="169" t="e">
        <f t="shared" si="1"/>
        <v>#REF!</v>
      </c>
      <c r="AM14" s="195" t="e">
        <f>IF(AL14=E13,"Ok!","Verificar!")</f>
        <v>#REF!</v>
      </c>
    </row>
    <row r="15" spans="2:42" s="152" customFormat="1" ht="15.75" customHeight="1" x14ac:dyDescent="0.2">
      <c r="B15" s="244">
        <v>4</v>
      </c>
      <c r="C15" s="240" t="e">
        <f>#REF!</f>
        <v>#REF!</v>
      </c>
      <c r="D15" s="155" t="s">
        <v>252</v>
      </c>
      <c r="E15" s="267" t="e">
        <f>#REF!</f>
        <v>#REF!</v>
      </c>
      <c r="F15" s="184"/>
      <c r="G15" s="175"/>
      <c r="H15" s="176"/>
      <c r="I15" s="171">
        <f>100%/15</f>
        <v>6.6666666666666666E-2</v>
      </c>
      <c r="J15" s="171">
        <f t="shared" ref="J15:W15" si="6">100%/15</f>
        <v>6.6666666666666666E-2</v>
      </c>
      <c r="K15" s="171">
        <f t="shared" si="6"/>
        <v>6.6666666666666666E-2</v>
      </c>
      <c r="L15" s="171">
        <f t="shared" si="6"/>
        <v>6.6666666666666666E-2</v>
      </c>
      <c r="M15" s="171">
        <f t="shared" si="6"/>
        <v>6.6666666666666666E-2</v>
      </c>
      <c r="N15" s="171">
        <f t="shared" si="6"/>
        <v>6.6666666666666666E-2</v>
      </c>
      <c r="O15" s="171">
        <f t="shared" si="6"/>
        <v>6.6666666666666666E-2</v>
      </c>
      <c r="P15" s="171">
        <f t="shared" si="6"/>
        <v>6.6666666666666666E-2</v>
      </c>
      <c r="Q15" s="171">
        <f t="shared" si="6"/>
        <v>6.6666666666666666E-2</v>
      </c>
      <c r="R15" s="171">
        <f t="shared" si="6"/>
        <v>6.6666666666666666E-2</v>
      </c>
      <c r="S15" s="171">
        <f t="shared" si="6"/>
        <v>6.6666666666666666E-2</v>
      </c>
      <c r="T15" s="171">
        <f t="shared" si="6"/>
        <v>6.6666666666666666E-2</v>
      </c>
      <c r="U15" s="171">
        <f t="shared" si="6"/>
        <v>6.6666666666666666E-2</v>
      </c>
      <c r="V15" s="171">
        <f t="shared" si="6"/>
        <v>6.6666666666666666E-2</v>
      </c>
      <c r="W15" s="171">
        <f t="shared" si="6"/>
        <v>6.6666666666666666E-2</v>
      </c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85"/>
      <c r="AL15" s="156">
        <f t="shared" si="1"/>
        <v>0.99999999999999989</v>
      </c>
      <c r="AM15" s="195" t="str">
        <f>IF(AL15=100%,"Ok!","Verificar!")</f>
        <v>Ok!</v>
      </c>
    </row>
    <row r="16" spans="2:42" s="152" customFormat="1" ht="15.75" customHeight="1" x14ac:dyDescent="0.2">
      <c r="B16" s="245"/>
      <c r="C16" s="241"/>
      <c r="D16" s="157" t="s">
        <v>253</v>
      </c>
      <c r="E16" s="268"/>
      <c r="F16" s="184"/>
      <c r="G16" s="175"/>
      <c r="H16" s="172" t="e">
        <f>$E15*H15</f>
        <v>#REF!</v>
      </c>
      <c r="I16" s="172" t="e">
        <f>$E15*I15</f>
        <v>#REF!</v>
      </c>
      <c r="J16" s="172" t="e">
        <f t="shared" ref="J16:AJ16" si="7">$E15*J15</f>
        <v>#REF!</v>
      </c>
      <c r="K16" s="172" t="e">
        <f t="shared" si="7"/>
        <v>#REF!</v>
      </c>
      <c r="L16" s="172" t="e">
        <f t="shared" si="7"/>
        <v>#REF!</v>
      </c>
      <c r="M16" s="172" t="e">
        <f t="shared" si="7"/>
        <v>#REF!</v>
      </c>
      <c r="N16" s="172" t="e">
        <f t="shared" si="7"/>
        <v>#REF!</v>
      </c>
      <c r="O16" s="172" t="e">
        <f t="shared" si="7"/>
        <v>#REF!</v>
      </c>
      <c r="P16" s="172" t="e">
        <f t="shared" si="7"/>
        <v>#REF!</v>
      </c>
      <c r="Q16" s="172" t="e">
        <f t="shared" si="7"/>
        <v>#REF!</v>
      </c>
      <c r="R16" s="172" t="e">
        <f t="shared" si="7"/>
        <v>#REF!</v>
      </c>
      <c r="S16" s="172" t="e">
        <f t="shared" si="7"/>
        <v>#REF!</v>
      </c>
      <c r="T16" s="172" t="e">
        <f t="shared" si="7"/>
        <v>#REF!</v>
      </c>
      <c r="U16" s="172" t="e">
        <f t="shared" si="7"/>
        <v>#REF!</v>
      </c>
      <c r="V16" s="172" t="e">
        <f t="shared" si="7"/>
        <v>#REF!</v>
      </c>
      <c r="W16" s="172" t="e">
        <f t="shared" si="7"/>
        <v>#REF!</v>
      </c>
      <c r="X16" s="172" t="e">
        <f t="shared" si="7"/>
        <v>#REF!</v>
      </c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81" t="e">
        <f t="shared" si="7"/>
        <v>#REF!</v>
      </c>
      <c r="AL16" s="169" t="e">
        <f t="shared" si="1"/>
        <v>#REF!</v>
      </c>
      <c r="AM16" s="195" t="e">
        <f>IF(AL16=E15,"Ok!","Verificar!")</f>
        <v>#REF!</v>
      </c>
    </row>
    <row r="17" spans="2:39" s="152" customFormat="1" ht="15.75" customHeight="1" x14ac:dyDescent="0.2">
      <c r="B17" s="244">
        <v>5</v>
      </c>
      <c r="C17" s="240" t="e">
        <f>#REF!</f>
        <v>#REF!</v>
      </c>
      <c r="D17" s="155" t="s">
        <v>252</v>
      </c>
      <c r="E17" s="267" t="e">
        <f>#REF!</f>
        <v>#REF!</v>
      </c>
      <c r="F17" s="184"/>
      <c r="G17" s="175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1">
        <f>100%/24</f>
        <v>4.1666666666666664E-2</v>
      </c>
      <c r="T17" s="171">
        <f t="shared" ref="T17:X17" si="8">100%/24</f>
        <v>4.1666666666666664E-2</v>
      </c>
      <c r="U17" s="171">
        <f t="shared" si="8"/>
        <v>4.1666666666666664E-2</v>
      </c>
      <c r="V17" s="171">
        <f t="shared" si="8"/>
        <v>4.1666666666666664E-2</v>
      </c>
      <c r="W17" s="171">
        <f t="shared" si="8"/>
        <v>4.1666666666666664E-2</v>
      </c>
      <c r="X17" s="171">
        <f t="shared" si="8"/>
        <v>4.1666666666666664E-2</v>
      </c>
      <c r="Y17" s="171">
        <f>100%/12</f>
        <v>8.3333333333333329E-2</v>
      </c>
      <c r="Z17" s="171">
        <f t="shared" ref="Z17:AD17" si="9">100%/12</f>
        <v>8.3333333333333329E-2</v>
      </c>
      <c r="AA17" s="171">
        <f t="shared" si="9"/>
        <v>8.3333333333333329E-2</v>
      </c>
      <c r="AB17" s="171">
        <f t="shared" si="9"/>
        <v>8.3333333333333329E-2</v>
      </c>
      <c r="AC17" s="171">
        <f t="shared" si="9"/>
        <v>8.3333333333333329E-2</v>
      </c>
      <c r="AD17" s="171">
        <f t="shared" si="9"/>
        <v>8.3333333333333329E-2</v>
      </c>
      <c r="AE17" s="171">
        <f t="shared" ref="AE17:AJ17" si="10">100%/24</f>
        <v>4.1666666666666664E-2</v>
      </c>
      <c r="AF17" s="171">
        <f t="shared" si="10"/>
        <v>4.1666666666666664E-2</v>
      </c>
      <c r="AG17" s="171">
        <f t="shared" si="10"/>
        <v>4.1666666666666664E-2</v>
      </c>
      <c r="AH17" s="171">
        <f t="shared" si="10"/>
        <v>4.1666666666666664E-2</v>
      </c>
      <c r="AI17" s="171">
        <f t="shared" si="10"/>
        <v>4.1666666666666664E-2</v>
      </c>
      <c r="AJ17" s="179">
        <f t="shared" si="10"/>
        <v>4.1666666666666664E-2</v>
      </c>
      <c r="AL17" s="156">
        <f t="shared" si="1"/>
        <v>0.99999999999999978</v>
      </c>
      <c r="AM17" s="195" t="str">
        <f>IF(AL17=100%,"Ok!","Verificar!")</f>
        <v>Ok!</v>
      </c>
    </row>
    <row r="18" spans="2:39" s="152" customFormat="1" ht="15.75" customHeight="1" x14ac:dyDescent="0.2">
      <c r="B18" s="245"/>
      <c r="C18" s="241"/>
      <c r="D18" s="157" t="s">
        <v>253</v>
      </c>
      <c r="E18" s="268"/>
      <c r="F18" s="184"/>
      <c r="G18" s="175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 t="e">
        <f>$E$17*S17</f>
        <v>#REF!</v>
      </c>
      <c r="T18" s="172" t="e">
        <f t="shared" ref="T18:X18" si="11">$E$17*T17</f>
        <v>#REF!</v>
      </c>
      <c r="U18" s="172" t="e">
        <f t="shared" si="11"/>
        <v>#REF!</v>
      </c>
      <c r="V18" s="172" t="e">
        <f t="shared" si="11"/>
        <v>#REF!</v>
      </c>
      <c r="W18" s="172" t="e">
        <f t="shared" si="11"/>
        <v>#REF!</v>
      </c>
      <c r="X18" s="172" t="e">
        <f t="shared" si="11"/>
        <v>#REF!</v>
      </c>
      <c r="Y18" s="172" t="e">
        <f t="shared" ref="Y18" si="12">$E$17*Y17</f>
        <v>#REF!</v>
      </c>
      <c r="Z18" s="172" t="e">
        <f t="shared" ref="Z18" si="13">$E$17*Z17</f>
        <v>#REF!</v>
      </c>
      <c r="AA18" s="172" t="e">
        <f t="shared" ref="AA18" si="14">$E$17*AA17</f>
        <v>#REF!</v>
      </c>
      <c r="AB18" s="172" t="e">
        <f t="shared" ref="AB18" si="15">$E$17*AB17</f>
        <v>#REF!</v>
      </c>
      <c r="AC18" s="172" t="e">
        <f t="shared" ref="AC18" si="16">$E$17*AC17</f>
        <v>#REF!</v>
      </c>
      <c r="AD18" s="172" t="e">
        <f t="shared" ref="AD18:AE18" si="17">$E$17*AD17</f>
        <v>#REF!</v>
      </c>
      <c r="AE18" s="172" t="e">
        <f t="shared" si="17"/>
        <v>#REF!</v>
      </c>
      <c r="AF18" s="172" t="e">
        <f t="shared" ref="AF18" si="18">$E$17*AF17</f>
        <v>#REF!</v>
      </c>
      <c r="AG18" s="172" t="e">
        <f t="shared" ref="AG18" si="19">$E$17*AG17</f>
        <v>#REF!</v>
      </c>
      <c r="AH18" s="172" t="e">
        <f t="shared" ref="AH18" si="20">$E$17*AH17</f>
        <v>#REF!</v>
      </c>
      <c r="AI18" s="172" t="e">
        <f t="shared" ref="AI18" si="21">$E$17*AI17</f>
        <v>#REF!</v>
      </c>
      <c r="AJ18" s="181" t="e">
        <f t="shared" ref="AJ18" si="22">$E$17*AJ17</f>
        <v>#REF!</v>
      </c>
      <c r="AL18" s="169" t="e">
        <f t="shared" si="1"/>
        <v>#REF!</v>
      </c>
      <c r="AM18" s="195" t="e">
        <f>IF(AL18=E17,"Ok!","Verificar!")</f>
        <v>#REF!</v>
      </c>
    </row>
    <row r="19" spans="2:39" s="152" customFormat="1" ht="15.75" customHeight="1" x14ac:dyDescent="0.2">
      <c r="B19" s="234" t="s">
        <v>254</v>
      </c>
      <c r="C19" s="235"/>
      <c r="D19" s="235"/>
      <c r="E19" s="271" t="e">
        <f>SUM(E9:E18)</f>
        <v>#REF!</v>
      </c>
      <c r="F19" s="163" t="e">
        <f>+F21/(SUM($E$9:$E$18))</f>
        <v>#REF!</v>
      </c>
      <c r="G19" s="160" t="e">
        <f t="shared" ref="G19:AJ19" si="23">+G21/(SUM($E$9:$E$18))</f>
        <v>#REF!</v>
      </c>
      <c r="H19" s="160" t="e">
        <f t="shared" si="23"/>
        <v>#REF!</v>
      </c>
      <c r="I19" s="160" t="e">
        <f t="shared" si="23"/>
        <v>#REF!</v>
      </c>
      <c r="J19" s="160" t="e">
        <f t="shared" si="23"/>
        <v>#REF!</v>
      </c>
      <c r="K19" s="160" t="e">
        <f t="shared" si="23"/>
        <v>#REF!</v>
      </c>
      <c r="L19" s="160" t="e">
        <f t="shared" si="23"/>
        <v>#REF!</v>
      </c>
      <c r="M19" s="160" t="e">
        <f t="shared" si="23"/>
        <v>#REF!</v>
      </c>
      <c r="N19" s="160" t="e">
        <f t="shared" si="23"/>
        <v>#REF!</v>
      </c>
      <c r="O19" s="160" t="e">
        <f t="shared" si="23"/>
        <v>#REF!</v>
      </c>
      <c r="P19" s="160" t="e">
        <f t="shared" si="23"/>
        <v>#REF!</v>
      </c>
      <c r="Q19" s="160" t="e">
        <f t="shared" si="23"/>
        <v>#REF!</v>
      </c>
      <c r="R19" s="160" t="e">
        <f t="shared" si="23"/>
        <v>#REF!</v>
      </c>
      <c r="S19" s="160" t="e">
        <f t="shared" si="23"/>
        <v>#REF!</v>
      </c>
      <c r="T19" s="160" t="e">
        <f t="shared" si="23"/>
        <v>#REF!</v>
      </c>
      <c r="U19" s="160" t="e">
        <f t="shared" si="23"/>
        <v>#REF!</v>
      </c>
      <c r="V19" s="160" t="e">
        <f t="shared" si="23"/>
        <v>#REF!</v>
      </c>
      <c r="W19" s="160" t="e">
        <f t="shared" si="23"/>
        <v>#REF!</v>
      </c>
      <c r="X19" s="160" t="e">
        <f t="shared" si="23"/>
        <v>#REF!</v>
      </c>
      <c r="Y19" s="160" t="e">
        <f t="shared" si="23"/>
        <v>#REF!</v>
      </c>
      <c r="Z19" s="160" t="e">
        <f t="shared" si="23"/>
        <v>#REF!</v>
      </c>
      <c r="AA19" s="160" t="e">
        <f t="shared" si="23"/>
        <v>#REF!</v>
      </c>
      <c r="AB19" s="160" t="e">
        <f t="shared" si="23"/>
        <v>#REF!</v>
      </c>
      <c r="AC19" s="160" t="e">
        <f t="shared" si="23"/>
        <v>#REF!</v>
      </c>
      <c r="AD19" s="160" t="e">
        <f t="shared" si="23"/>
        <v>#REF!</v>
      </c>
      <c r="AE19" s="160" t="e">
        <f t="shared" si="23"/>
        <v>#REF!</v>
      </c>
      <c r="AF19" s="160" t="e">
        <f t="shared" si="23"/>
        <v>#REF!</v>
      </c>
      <c r="AG19" s="160" t="e">
        <f t="shared" si="23"/>
        <v>#REF!</v>
      </c>
      <c r="AH19" s="160" t="e">
        <f t="shared" si="23"/>
        <v>#REF!</v>
      </c>
      <c r="AI19" s="160" t="e">
        <f t="shared" si="23"/>
        <v>#REF!</v>
      </c>
      <c r="AJ19" s="186" t="e">
        <f t="shared" si="23"/>
        <v>#REF!</v>
      </c>
      <c r="AL19" s="249" t="e">
        <f>AL16+AL18+AL14+AL12+AL10</f>
        <v>#REF!</v>
      </c>
      <c r="AM19" s="233" t="e">
        <f>IF(AL19=E19,"Ok!","Verificar!")</f>
        <v>#REF!</v>
      </c>
    </row>
    <row r="20" spans="2:39" s="152" customFormat="1" ht="15.75" customHeight="1" x14ac:dyDescent="0.2">
      <c r="B20" s="234" t="s">
        <v>255</v>
      </c>
      <c r="C20" s="235"/>
      <c r="D20" s="235"/>
      <c r="E20" s="271"/>
      <c r="F20" s="163" t="e">
        <f>F19</f>
        <v>#REF!</v>
      </c>
      <c r="G20" s="160" t="e">
        <f>(F20+G19)</f>
        <v>#REF!</v>
      </c>
      <c r="H20" s="160" t="e">
        <f t="shared" ref="H20:AJ20" si="24">(G20+H19)</f>
        <v>#REF!</v>
      </c>
      <c r="I20" s="160" t="e">
        <f t="shared" si="24"/>
        <v>#REF!</v>
      </c>
      <c r="J20" s="160" t="e">
        <f t="shared" si="24"/>
        <v>#REF!</v>
      </c>
      <c r="K20" s="160" t="e">
        <f t="shared" si="24"/>
        <v>#REF!</v>
      </c>
      <c r="L20" s="160" t="e">
        <f t="shared" si="24"/>
        <v>#REF!</v>
      </c>
      <c r="M20" s="160" t="e">
        <f t="shared" si="24"/>
        <v>#REF!</v>
      </c>
      <c r="N20" s="160" t="e">
        <f t="shared" si="24"/>
        <v>#REF!</v>
      </c>
      <c r="O20" s="160" t="e">
        <f t="shared" si="24"/>
        <v>#REF!</v>
      </c>
      <c r="P20" s="160" t="e">
        <f t="shared" si="24"/>
        <v>#REF!</v>
      </c>
      <c r="Q20" s="160" t="e">
        <f t="shared" si="24"/>
        <v>#REF!</v>
      </c>
      <c r="R20" s="160" t="e">
        <f t="shared" si="24"/>
        <v>#REF!</v>
      </c>
      <c r="S20" s="160" t="e">
        <f t="shared" si="24"/>
        <v>#REF!</v>
      </c>
      <c r="T20" s="160" t="e">
        <f t="shared" si="24"/>
        <v>#REF!</v>
      </c>
      <c r="U20" s="160" t="e">
        <f t="shared" si="24"/>
        <v>#REF!</v>
      </c>
      <c r="V20" s="160" t="e">
        <f t="shared" si="24"/>
        <v>#REF!</v>
      </c>
      <c r="W20" s="160" t="e">
        <f t="shared" si="24"/>
        <v>#REF!</v>
      </c>
      <c r="X20" s="160" t="e">
        <f t="shared" si="24"/>
        <v>#REF!</v>
      </c>
      <c r="Y20" s="160" t="e">
        <f t="shared" si="24"/>
        <v>#REF!</v>
      </c>
      <c r="Z20" s="160" t="e">
        <f t="shared" si="24"/>
        <v>#REF!</v>
      </c>
      <c r="AA20" s="160" t="e">
        <f t="shared" si="24"/>
        <v>#REF!</v>
      </c>
      <c r="AB20" s="160" t="e">
        <f t="shared" si="24"/>
        <v>#REF!</v>
      </c>
      <c r="AC20" s="160" t="e">
        <f t="shared" si="24"/>
        <v>#REF!</v>
      </c>
      <c r="AD20" s="160" t="e">
        <f t="shared" si="24"/>
        <v>#REF!</v>
      </c>
      <c r="AE20" s="160" t="e">
        <f t="shared" si="24"/>
        <v>#REF!</v>
      </c>
      <c r="AF20" s="160" t="e">
        <f t="shared" si="24"/>
        <v>#REF!</v>
      </c>
      <c r="AG20" s="160" t="e">
        <f t="shared" si="24"/>
        <v>#REF!</v>
      </c>
      <c r="AH20" s="160" t="e">
        <f t="shared" si="24"/>
        <v>#REF!</v>
      </c>
      <c r="AI20" s="160" t="e">
        <f t="shared" si="24"/>
        <v>#REF!</v>
      </c>
      <c r="AJ20" s="186" t="e">
        <f t="shared" si="24"/>
        <v>#REF!</v>
      </c>
      <c r="AL20" s="249"/>
      <c r="AM20" s="233"/>
    </row>
    <row r="21" spans="2:39" s="152" customFormat="1" ht="15.75" customHeight="1" x14ac:dyDescent="0.2">
      <c r="B21" s="234" t="s">
        <v>256</v>
      </c>
      <c r="C21" s="235"/>
      <c r="D21" s="235"/>
      <c r="E21" s="271"/>
      <c r="F21" s="164" t="e">
        <f>F12+F14+F16+F18+F10</f>
        <v>#REF!</v>
      </c>
      <c r="G21" s="161" t="e">
        <f>G12+G14+G16+G18+G10</f>
        <v>#REF!</v>
      </c>
      <c r="H21" s="161" t="e">
        <f t="shared" ref="H21:AJ21" si="25">H12+H14+H16+H18+H10</f>
        <v>#REF!</v>
      </c>
      <c r="I21" s="161" t="e">
        <f t="shared" si="25"/>
        <v>#REF!</v>
      </c>
      <c r="J21" s="161" t="e">
        <f t="shared" si="25"/>
        <v>#REF!</v>
      </c>
      <c r="K21" s="161" t="e">
        <f t="shared" si="25"/>
        <v>#REF!</v>
      </c>
      <c r="L21" s="161" t="e">
        <f t="shared" si="25"/>
        <v>#REF!</v>
      </c>
      <c r="M21" s="161" t="e">
        <f t="shared" si="25"/>
        <v>#REF!</v>
      </c>
      <c r="N21" s="161" t="e">
        <f t="shared" si="25"/>
        <v>#REF!</v>
      </c>
      <c r="O21" s="161" t="e">
        <f t="shared" si="25"/>
        <v>#REF!</v>
      </c>
      <c r="P21" s="161" t="e">
        <f t="shared" si="25"/>
        <v>#REF!</v>
      </c>
      <c r="Q21" s="161" t="e">
        <f t="shared" si="25"/>
        <v>#REF!</v>
      </c>
      <c r="R21" s="161" t="e">
        <f t="shared" si="25"/>
        <v>#REF!</v>
      </c>
      <c r="S21" s="161" t="e">
        <f t="shared" si="25"/>
        <v>#REF!</v>
      </c>
      <c r="T21" s="161" t="e">
        <f t="shared" si="25"/>
        <v>#REF!</v>
      </c>
      <c r="U21" s="161" t="e">
        <f t="shared" si="25"/>
        <v>#REF!</v>
      </c>
      <c r="V21" s="161" t="e">
        <f t="shared" si="25"/>
        <v>#REF!</v>
      </c>
      <c r="W21" s="161" t="e">
        <f t="shared" si="25"/>
        <v>#REF!</v>
      </c>
      <c r="X21" s="161" t="e">
        <f t="shared" si="25"/>
        <v>#REF!</v>
      </c>
      <c r="Y21" s="161" t="e">
        <f t="shared" si="25"/>
        <v>#REF!</v>
      </c>
      <c r="Z21" s="161" t="e">
        <f t="shared" si="25"/>
        <v>#REF!</v>
      </c>
      <c r="AA21" s="161" t="e">
        <f t="shared" si="25"/>
        <v>#REF!</v>
      </c>
      <c r="AB21" s="161" t="e">
        <f t="shared" si="25"/>
        <v>#REF!</v>
      </c>
      <c r="AC21" s="161" t="e">
        <f t="shared" si="25"/>
        <v>#REF!</v>
      </c>
      <c r="AD21" s="161" t="e">
        <f t="shared" si="25"/>
        <v>#REF!</v>
      </c>
      <c r="AE21" s="161" t="e">
        <f t="shared" si="25"/>
        <v>#REF!</v>
      </c>
      <c r="AF21" s="161" t="e">
        <f t="shared" si="25"/>
        <v>#REF!</v>
      </c>
      <c r="AG21" s="161" t="e">
        <f t="shared" si="25"/>
        <v>#REF!</v>
      </c>
      <c r="AH21" s="161" t="e">
        <f t="shared" si="25"/>
        <v>#REF!</v>
      </c>
      <c r="AI21" s="161" t="e">
        <f t="shared" si="25"/>
        <v>#REF!</v>
      </c>
      <c r="AJ21" s="187" t="e">
        <f t="shared" si="25"/>
        <v>#REF!</v>
      </c>
      <c r="AL21" s="249"/>
      <c r="AM21" s="233"/>
    </row>
    <row r="22" spans="2:39" s="152" customFormat="1" ht="15.75" customHeight="1" thickBot="1" x14ac:dyDescent="0.25">
      <c r="B22" s="236" t="s">
        <v>257</v>
      </c>
      <c r="C22" s="237"/>
      <c r="D22" s="237"/>
      <c r="E22" s="272"/>
      <c r="F22" s="165" t="e">
        <f>F21</f>
        <v>#REF!</v>
      </c>
      <c r="G22" s="162" t="e">
        <f>F22+G21</f>
        <v>#REF!</v>
      </c>
      <c r="H22" s="162" t="e">
        <f t="shared" ref="H22:AJ22" si="26">G22+H21</f>
        <v>#REF!</v>
      </c>
      <c r="I22" s="162" t="e">
        <f t="shared" si="26"/>
        <v>#REF!</v>
      </c>
      <c r="J22" s="162" t="e">
        <f t="shared" si="26"/>
        <v>#REF!</v>
      </c>
      <c r="K22" s="162" t="e">
        <f t="shared" si="26"/>
        <v>#REF!</v>
      </c>
      <c r="L22" s="162" t="e">
        <f t="shared" si="26"/>
        <v>#REF!</v>
      </c>
      <c r="M22" s="162" t="e">
        <f t="shared" si="26"/>
        <v>#REF!</v>
      </c>
      <c r="N22" s="162" t="e">
        <f t="shared" si="26"/>
        <v>#REF!</v>
      </c>
      <c r="O22" s="162" t="e">
        <f t="shared" si="26"/>
        <v>#REF!</v>
      </c>
      <c r="P22" s="162" t="e">
        <f t="shared" si="26"/>
        <v>#REF!</v>
      </c>
      <c r="Q22" s="162" t="e">
        <f t="shared" si="26"/>
        <v>#REF!</v>
      </c>
      <c r="R22" s="162" t="e">
        <f t="shared" si="26"/>
        <v>#REF!</v>
      </c>
      <c r="S22" s="162" t="e">
        <f t="shared" si="26"/>
        <v>#REF!</v>
      </c>
      <c r="T22" s="162" t="e">
        <f t="shared" si="26"/>
        <v>#REF!</v>
      </c>
      <c r="U22" s="162" t="e">
        <f t="shared" si="26"/>
        <v>#REF!</v>
      </c>
      <c r="V22" s="162" t="e">
        <f t="shared" si="26"/>
        <v>#REF!</v>
      </c>
      <c r="W22" s="162" t="e">
        <f t="shared" si="26"/>
        <v>#REF!</v>
      </c>
      <c r="X22" s="162" t="e">
        <f t="shared" si="26"/>
        <v>#REF!</v>
      </c>
      <c r="Y22" s="162" t="e">
        <f t="shared" si="26"/>
        <v>#REF!</v>
      </c>
      <c r="Z22" s="162" t="e">
        <f t="shared" si="26"/>
        <v>#REF!</v>
      </c>
      <c r="AA22" s="162" t="e">
        <f t="shared" si="26"/>
        <v>#REF!</v>
      </c>
      <c r="AB22" s="162" t="e">
        <f t="shared" si="26"/>
        <v>#REF!</v>
      </c>
      <c r="AC22" s="162" t="e">
        <f t="shared" si="26"/>
        <v>#REF!</v>
      </c>
      <c r="AD22" s="162" t="e">
        <f t="shared" si="26"/>
        <v>#REF!</v>
      </c>
      <c r="AE22" s="162" t="e">
        <f t="shared" si="26"/>
        <v>#REF!</v>
      </c>
      <c r="AF22" s="162" t="e">
        <f t="shared" si="26"/>
        <v>#REF!</v>
      </c>
      <c r="AG22" s="162" t="e">
        <f t="shared" si="26"/>
        <v>#REF!</v>
      </c>
      <c r="AH22" s="162" t="e">
        <f t="shared" si="26"/>
        <v>#REF!</v>
      </c>
      <c r="AI22" s="162" t="e">
        <f t="shared" si="26"/>
        <v>#REF!</v>
      </c>
      <c r="AJ22" s="162" t="e">
        <f t="shared" si="26"/>
        <v>#REF!</v>
      </c>
      <c r="AL22" s="249"/>
      <c r="AM22" s="233"/>
    </row>
  </sheetData>
  <mergeCells count="30">
    <mergeCell ref="F7:AJ7"/>
    <mergeCell ref="B2:K2"/>
    <mergeCell ref="B3:F3"/>
    <mergeCell ref="B19:D19"/>
    <mergeCell ref="E19:E22"/>
    <mergeCell ref="B15:B16"/>
    <mergeCell ref="C15:C16"/>
    <mergeCell ref="E15:E16"/>
    <mergeCell ref="B17:B18"/>
    <mergeCell ref="C17:C18"/>
    <mergeCell ref="E17:E18"/>
    <mergeCell ref="B11:B12"/>
    <mergeCell ref="C11:C12"/>
    <mergeCell ref="E11:E12"/>
    <mergeCell ref="B13:B14"/>
    <mergeCell ref="C13:C14"/>
    <mergeCell ref="AL19:AL22"/>
    <mergeCell ref="AM19:AM22"/>
    <mergeCell ref="B20:D20"/>
    <mergeCell ref="B21:D21"/>
    <mergeCell ref="B22:D22"/>
    <mergeCell ref="E13:E14"/>
    <mergeCell ref="B9:B10"/>
    <mergeCell ref="C9:C10"/>
    <mergeCell ref="E9:E10"/>
    <mergeCell ref="B4:E4"/>
    <mergeCell ref="B5:E5"/>
    <mergeCell ref="B7:B8"/>
    <mergeCell ref="C7:D8"/>
    <mergeCell ref="E7:E8"/>
  </mergeCells>
  <conditionalFormatting sqref="F11:R11">
    <cfRule type="cellIs" dxfId="6" priority="4" operator="equal">
      <formula>0</formula>
    </cfRule>
  </conditionalFormatting>
  <conditionalFormatting sqref="F9:AJ10 AL9:AL19 S12:AJ12 H13:H14 J13:AJ14 H15:AJ18">
    <cfRule type="cellIs" dxfId="5" priority="6" operator="equal">
      <formula>0</formula>
    </cfRule>
  </conditionalFormatting>
  <conditionalFormatting sqref="F19:AJ22">
    <cfRule type="cellIs" dxfId="4" priority="1" operator="equal">
      <formula>0</formula>
    </cfRule>
  </conditionalFormatting>
  <printOptions horizontalCentered="1" gridLines="1"/>
  <pageMargins left="0.25" right="0.25" top="0.75" bottom="0.75" header="0.3" footer="0.3"/>
  <pageSetup paperSize="9" fitToWidth="0" orientation="landscape" r:id="rId1"/>
  <headerFooter alignWithMargins="0">
    <oddFooter>&amp;CAvenida Getúlio Vargas, 1710 - 7º andar, Savassi - Belo Horizonte - MG CEP: 30112-021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6">
    <tabColor rgb="FFFF0000"/>
    <pageSetUpPr fitToPage="1"/>
  </sheetPr>
  <dimension ref="A1:P451"/>
  <sheetViews>
    <sheetView showGridLines="0" view="pageBreakPreview" zoomScale="90" zoomScaleNormal="55" zoomScaleSheetLayoutView="90" workbookViewId="0">
      <selection activeCell="J10" sqref="J10"/>
    </sheetView>
  </sheetViews>
  <sheetFormatPr defaultColWidth="0" defaultRowHeight="15" x14ac:dyDescent="0.25"/>
  <cols>
    <col min="1" max="1" width="1.85546875" style="12" customWidth="1"/>
    <col min="2" max="2" width="15.140625" style="13" customWidth="1"/>
    <col min="3" max="3" width="16.85546875" style="13" customWidth="1"/>
    <col min="4" max="4" width="83.28515625" style="13" customWidth="1"/>
    <col min="5" max="5" width="9.42578125" style="14" customWidth="1"/>
    <col min="6" max="6" width="15.85546875" style="13" customWidth="1"/>
    <col min="7" max="7" width="17.5703125" style="14" customWidth="1"/>
    <col min="8" max="8" width="17.85546875" style="13" customWidth="1"/>
    <col min="9" max="9" width="12.7109375" style="14" bestFit="1" customWidth="1"/>
    <col min="10" max="10" width="12.42578125" style="15" bestFit="1" customWidth="1"/>
    <col min="11" max="11" width="20.5703125" style="16" customWidth="1"/>
    <col min="12" max="12" width="6.140625" style="17" customWidth="1"/>
    <col min="13" max="13" width="9.140625" style="18" customWidth="1"/>
    <col min="14" max="16" width="0" style="12" hidden="1" customWidth="1"/>
    <col min="17" max="16384" width="9.140625" style="12" hidden="1"/>
  </cols>
  <sheetData>
    <row r="1" spans="1:13" ht="15.75" thickBot="1" x14ac:dyDescent="0.3"/>
    <row r="2" spans="1:13" ht="18.75" thickBot="1" x14ac:dyDescent="0.3">
      <c r="B2" s="273" t="s">
        <v>263</v>
      </c>
      <c r="C2" s="274"/>
      <c r="D2" s="274"/>
      <c r="E2" s="274"/>
      <c r="F2" s="274"/>
      <c r="G2" s="274"/>
      <c r="H2" s="274"/>
      <c r="I2" s="274"/>
      <c r="J2" s="274"/>
      <c r="K2" s="275"/>
      <c r="L2" s="18"/>
      <c r="M2" s="12"/>
    </row>
    <row r="3" spans="1:13" x14ac:dyDescent="0.25">
      <c r="B3" s="127" t="s">
        <v>263</v>
      </c>
      <c r="C3" s="89"/>
      <c r="D3" s="89"/>
      <c r="E3" s="89"/>
      <c r="F3" s="89"/>
      <c r="G3" s="89"/>
      <c r="H3" s="279" t="s">
        <v>5</v>
      </c>
      <c r="I3" s="280"/>
      <c r="J3" s="280"/>
      <c r="K3" s="219"/>
      <c r="L3" s="188"/>
      <c r="M3" s="12"/>
    </row>
    <row r="4" spans="1:13" x14ac:dyDescent="0.25">
      <c r="B4" s="269" t="e">
        <f>#REF!</f>
        <v>#REF!</v>
      </c>
      <c r="C4" s="278"/>
      <c r="D4" s="278"/>
      <c r="E4" s="133"/>
      <c r="F4" s="27"/>
      <c r="G4" s="2"/>
      <c r="H4" s="281"/>
      <c r="I4" s="282"/>
      <c r="J4" s="282"/>
      <c r="K4" s="220"/>
      <c r="L4" s="188"/>
      <c r="M4" s="12"/>
    </row>
    <row r="5" spans="1:13" x14ac:dyDescent="0.25">
      <c r="B5" s="269" t="e">
        <f>#REF!</f>
        <v>#REF!</v>
      </c>
      <c r="C5" s="278"/>
      <c r="D5" s="278"/>
      <c r="E5" s="193"/>
      <c r="F5" s="135"/>
      <c r="G5" s="193"/>
      <c r="H5" s="281"/>
      <c r="I5" s="282"/>
      <c r="J5" s="282"/>
      <c r="K5" s="220"/>
      <c r="L5" s="18"/>
      <c r="M5" s="12"/>
    </row>
    <row r="6" spans="1:13" x14ac:dyDescent="0.25">
      <c r="B6" s="269" t="e">
        <f>#REF!</f>
        <v>#REF!</v>
      </c>
      <c r="C6" s="278"/>
      <c r="D6" s="278"/>
      <c r="E6" s="133"/>
      <c r="F6" s="28"/>
      <c r="G6" s="21"/>
      <c r="H6" s="281"/>
      <c r="I6" s="282"/>
      <c r="J6" s="282"/>
      <c r="K6" s="220"/>
      <c r="L6" s="18"/>
      <c r="M6" s="12"/>
    </row>
    <row r="7" spans="1:13" ht="15.75" thickBot="1" x14ac:dyDescent="0.3">
      <c r="B7" s="269" t="e">
        <f>#REF!</f>
        <v>#REF!</v>
      </c>
      <c r="C7" s="278"/>
      <c r="D7" s="278"/>
      <c r="E7" s="133"/>
      <c r="F7" s="5"/>
      <c r="G7" s="5"/>
      <c r="H7" s="283"/>
      <c r="I7" s="284"/>
      <c r="J7" s="284"/>
      <c r="K7" s="285"/>
      <c r="L7" s="18"/>
      <c r="M7" s="12"/>
    </row>
    <row r="8" spans="1:13" ht="15.75" thickBot="1" x14ac:dyDescent="0.3">
      <c r="B8" s="120" t="e">
        <f>#REF!</f>
        <v>#REF!</v>
      </c>
      <c r="C8" s="136">
        <f ca="1">TODAY()</f>
        <v>46286</v>
      </c>
      <c r="D8" s="133"/>
      <c r="E8" s="133"/>
      <c r="F8" s="5"/>
      <c r="G8" s="5"/>
      <c r="H8" s="111" t="s">
        <v>264</v>
      </c>
      <c r="I8" s="112" t="e">
        <f>#REF!</f>
        <v>#REF!</v>
      </c>
      <c r="J8" s="276" t="s">
        <v>265</v>
      </c>
      <c r="K8" s="277"/>
      <c r="L8" s="18"/>
      <c r="M8" s="12"/>
    </row>
    <row r="9" spans="1:13" s="19" customFormat="1" ht="26.25" thickBot="1" x14ac:dyDescent="0.3">
      <c r="A9" s="12"/>
      <c r="B9" s="113" t="s">
        <v>6</v>
      </c>
      <c r="C9" s="114" t="s">
        <v>258</v>
      </c>
      <c r="D9" s="114" t="s">
        <v>266</v>
      </c>
      <c r="E9" s="115" t="s">
        <v>259</v>
      </c>
      <c r="F9" s="114" t="s">
        <v>267</v>
      </c>
      <c r="G9" s="114" t="s">
        <v>268</v>
      </c>
      <c r="H9" s="116" t="s">
        <v>269</v>
      </c>
      <c r="I9" s="117" t="s">
        <v>270</v>
      </c>
      <c r="J9" s="118" t="s">
        <v>271</v>
      </c>
      <c r="K9" s="119" t="s">
        <v>272</v>
      </c>
      <c r="L9" s="18"/>
    </row>
    <row r="10" spans="1:13" s="25" customFormat="1" ht="15.75" x14ac:dyDescent="0.25">
      <c r="B10" s="106" t="s">
        <v>69</v>
      </c>
      <c r="C10" s="100" t="e">
        <f>VLOOKUP(B10,#REF!,2,0)</f>
        <v>#REF!</v>
      </c>
      <c r="D10" s="101" t="e">
        <f>VLOOKUP(B10,#REF!,3,0)</f>
        <v>#REF!</v>
      </c>
      <c r="E10" s="100" t="e">
        <f>VLOOKUP(B10,#REF!,4,0)</f>
        <v>#REF!</v>
      </c>
      <c r="F10" s="199" t="e">
        <f>SUMIF(#REF!,B10,#REF!)</f>
        <v>#REF!</v>
      </c>
      <c r="G10" s="102" t="e">
        <f>VLOOKUP(B10,#REF!,7,0)</f>
        <v>#REF!</v>
      </c>
      <c r="H10" s="103" t="e">
        <f t="shared" ref="H10:H73" si="0">TRUNC(F10*G10,2)</f>
        <v>#REF!</v>
      </c>
      <c r="I10" s="104" t="e">
        <f>H10/#REF!</f>
        <v>#REF!</v>
      </c>
      <c r="J10" s="167" t="e">
        <f>SUM($I$10:I10)</f>
        <v>#REF!</v>
      </c>
      <c r="K10" s="107" t="e">
        <f t="shared" ref="K10:K73" si="1">IF(J10&lt;80%,"A",IF(J10&lt;95%,"B",IF(J10&lt;150%,"C",0)))</f>
        <v>#REF!</v>
      </c>
      <c r="L10" s="20"/>
      <c r="M10" s="26"/>
    </row>
    <row r="11" spans="1:13" ht="15.75" x14ac:dyDescent="0.25">
      <c r="B11" s="108" t="s">
        <v>75</v>
      </c>
      <c r="C11" s="109" t="e">
        <f>VLOOKUP(B11,#REF!,2,0)</f>
        <v>#REF!</v>
      </c>
      <c r="D11" s="110" t="e">
        <f>VLOOKUP(B11,#REF!,3,0)</f>
        <v>#REF!</v>
      </c>
      <c r="E11" s="109" t="e">
        <f>VLOOKUP(B11,#REF!,4,0)</f>
        <v>#REF!</v>
      </c>
      <c r="F11" s="96" t="e">
        <f>SUMIF(#REF!,B11,#REF!)</f>
        <v>#REF!</v>
      </c>
      <c r="G11" s="97" t="e">
        <f>VLOOKUP(B11,#REF!,7,0)</f>
        <v>#REF!</v>
      </c>
      <c r="H11" s="98" t="e">
        <f t="shared" si="0"/>
        <v>#REF!</v>
      </c>
      <c r="I11" s="99" t="e">
        <f>H11/#REF!</f>
        <v>#REF!</v>
      </c>
      <c r="J11" s="167" t="e">
        <f>SUM($I$10:I11)</f>
        <v>#REF!</v>
      </c>
      <c r="K11" s="107" t="e">
        <f t="shared" si="1"/>
        <v>#REF!</v>
      </c>
      <c r="L11" s="20"/>
      <c r="M11" s="12"/>
    </row>
    <row r="12" spans="1:13" ht="15.75" x14ac:dyDescent="0.25">
      <c r="B12" s="105" t="s">
        <v>73</v>
      </c>
      <c r="C12" s="94" t="e">
        <f>VLOOKUP(B12,#REF!,2,0)</f>
        <v>#REF!</v>
      </c>
      <c r="D12" s="95" t="e">
        <f>VLOOKUP(B12,#REF!,3,0)</f>
        <v>#REF!</v>
      </c>
      <c r="E12" s="94" t="e">
        <f>VLOOKUP(B12,#REF!,4,0)</f>
        <v>#REF!</v>
      </c>
      <c r="F12" s="96" t="e">
        <f>SUMIF(#REF!,B12,#REF!)</f>
        <v>#REF!</v>
      </c>
      <c r="G12" s="97" t="e">
        <f>VLOOKUP(B12,#REF!,7,0)</f>
        <v>#REF!</v>
      </c>
      <c r="H12" s="98" t="e">
        <f t="shared" si="0"/>
        <v>#REF!</v>
      </c>
      <c r="I12" s="99" t="e">
        <f>H12/#REF!</f>
        <v>#REF!</v>
      </c>
      <c r="J12" s="167" t="e">
        <f>SUM($I$10:I12)</f>
        <v>#REF!</v>
      </c>
      <c r="K12" s="107" t="e">
        <f t="shared" si="1"/>
        <v>#REF!</v>
      </c>
      <c r="L12" s="20"/>
      <c r="M12" s="12"/>
    </row>
    <row r="13" spans="1:13" ht="15.75" x14ac:dyDescent="0.25">
      <c r="B13" s="105" t="s">
        <v>71</v>
      </c>
      <c r="C13" s="94" t="e">
        <f>VLOOKUP(B13,#REF!,2,0)</f>
        <v>#REF!</v>
      </c>
      <c r="D13" s="95" t="e">
        <f>VLOOKUP(B13,#REF!,3,0)</f>
        <v>#REF!</v>
      </c>
      <c r="E13" s="94" t="e">
        <f>VLOOKUP(B13,#REF!,4,0)</f>
        <v>#REF!</v>
      </c>
      <c r="F13" s="96" t="e">
        <f>SUMIF(#REF!,B13,#REF!)</f>
        <v>#REF!</v>
      </c>
      <c r="G13" s="97" t="e">
        <f>VLOOKUP(B13,#REF!,7,0)</f>
        <v>#REF!</v>
      </c>
      <c r="H13" s="98" t="e">
        <f t="shared" si="0"/>
        <v>#REF!</v>
      </c>
      <c r="I13" s="99" t="e">
        <f>H13/#REF!</f>
        <v>#REF!</v>
      </c>
      <c r="J13" s="167" t="e">
        <f>SUM($I$10:I13)</f>
        <v>#REF!</v>
      </c>
      <c r="K13" s="107" t="e">
        <f t="shared" si="1"/>
        <v>#REF!</v>
      </c>
      <c r="L13" s="20"/>
      <c r="M13" s="12"/>
    </row>
    <row r="14" spans="1:13" ht="15.75" x14ac:dyDescent="0.25">
      <c r="B14" s="189">
        <v>7250200100</v>
      </c>
      <c r="C14" s="94" t="e">
        <f>VLOOKUP(B14,#REF!,2,0)</f>
        <v>#REF!</v>
      </c>
      <c r="D14" s="95" t="e">
        <f>VLOOKUP(B14,#REF!,3,0)</f>
        <v>#REF!</v>
      </c>
      <c r="E14" s="94" t="e">
        <f>VLOOKUP(B14,#REF!,4,0)</f>
        <v>#REF!</v>
      </c>
      <c r="F14" s="96" t="e">
        <f>SUMIF(#REF!,B14,#REF!)</f>
        <v>#REF!</v>
      </c>
      <c r="G14" s="97" t="e">
        <f>VLOOKUP(B14,#REF!,7,0)</f>
        <v>#REF!</v>
      </c>
      <c r="H14" s="98" t="e">
        <f t="shared" si="0"/>
        <v>#REF!</v>
      </c>
      <c r="I14" s="99" t="e">
        <f>H14/#REF!</f>
        <v>#REF!</v>
      </c>
      <c r="J14" s="167" t="e">
        <f>SUM($I$10:I14)</f>
        <v>#REF!</v>
      </c>
      <c r="K14" s="107" t="e">
        <f t="shared" si="1"/>
        <v>#REF!</v>
      </c>
      <c r="L14" s="20"/>
      <c r="M14" s="12"/>
    </row>
    <row r="15" spans="1:13" ht="15.75" x14ac:dyDescent="0.25">
      <c r="B15" s="105" t="s">
        <v>78</v>
      </c>
      <c r="C15" s="94" t="e">
        <f>VLOOKUP(B15,#REF!,2,0)</f>
        <v>#REF!</v>
      </c>
      <c r="D15" s="95" t="e">
        <f>VLOOKUP(B15,#REF!,3,0)</f>
        <v>#REF!</v>
      </c>
      <c r="E15" s="94" t="e">
        <f>VLOOKUP(B15,#REF!,4,0)</f>
        <v>#REF!</v>
      </c>
      <c r="F15" s="96" t="e">
        <f>SUMIF(#REF!,B15,#REF!)</f>
        <v>#REF!</v>
      </c>
      <c r="G15" s="97" t="e">
        <f>VLOOKUP(B15,#REF!,7,0)</f>
        <v>#REF!</v>
      </c>
      <c r="H15" s="98" t="e">
        <f t="shared" si="0"/>
        <v>#REF!</v>
      </c>
      <c r="I15" s="99" t="e">
        <f>H15/#REF!</f>
        <v>#REF!</v>
      </c>
      <c r="J15" s="167" t="e">
        <f>SUM($I$10:I15)</f>
        <v>#REF!</v>
      </c>
      <c r="K15" s="107" t="e">
        <f t="shared" si="1"/>
        <v>#REF!</v>
      </c>
      <c r="L15" s="20"/>
      <c r="M15" s="12"/>
    </row>
    <row r="16" spans="1:13" ht="15.75" x14ac:dyDescent="0.25">
      <c r="B16" s="191">
        <v>97883</v>
      </c>
      <c r="C16" s="94" t="e">
        <f>VLOOKUP(B16,#REF!,2,0)</f>
        <v>#REF!</v>
      </c>
      <c r="D16" s="95" t="e">
        <f>VLOOKUP(B16,#REF!,3,0)</f>
        <v>#REF!</v>
      </c>
      <c r="E16" s="94" t="e">
        <f>VLOOKUP(B16,#REF!,4,0)</f>
        <v>#REF!</v>
      </c>
      <c r="F16" s="96" t="e">
        <f>SUMIF(#REF!,B16,#REF!)</f>
        <v>#REF!</v>
      </c>
      <c r="G16" s="97" t="e">
        <f>VLOOKUP(B16,#REF!,7,0)</f>
        <v>#REF!</v>
      </c>
      <c r="H16" s="98" t="e">
        <f t="shared" si="0"/>
        <v>#REF!</v>
      </c>
      <c r="I16" s="99" t="e">
        <f>H16/#REF!</f>
        <v>#REF!</v>
      </c>
      <c r="J16" s="167" t="e">
        <f>SUM($I$10:I16)</f>
        <v>#REF!</v>
      </c>
      <c r="K16" s="107" t="e">
        <f t="shared" si="1"/>
        <v>#REF!</v>
      </c>
      <c r="L16" s="20"/>
      <c r="M16" s="12"/>
    </row>
    <row r="17" spans="2:13" ht="18" customHeight="1" x14ac:dyDescent="0.25">
      <c r="B17" s="105" t="s">
        <v>76</v>
      </c>
      <c r="C17" s="94" t="e">
        <f>VLOOKUP(B17,#REF!,2,0)</f>
        <v>#REF!</v>
      </c>
      <c r="D17" s="95" t="e">
        <f>VLOOKUP(B17,#REF!,3,0)</f>
        <v>#REF!</v>
      </c>
      <c r="E17" s="94" t="e">
        <f>VLOOKUP(B17,#REF!,4,0)</f>
        <v>#REF!</v>
      </c>
      <c r="F17" s="96" t="e">
        <f>SUMIF(#REF!,B17,#REF!)</f>
        <v>#REF!</v>
      </c>
      <c r="G17" s="97" t="e">
        <f>VLOOKUP(B17,#REF!,7,0)</f>
        <v>#REF!</v>
      </c>
      <c r="H17" s="98" t="e">
        <f t="shared" si="0"/>
        <v>#REF!</v>
      </c>
      <c r="I17" s="99" t="e">
        <f>H17/#REF!</f>
        <v>#REF!</v>
      </c>
      <c r="J17" s="167" t="e">
        <f>SUM($I$10:I17)</f>
        <v>#REF!</v>
      </c>
      <c r="K17" s="107" t="e">
        <f t="shared" si="1"/>
        <v>#REF!</v>
      </c>
      <c r="L17" s="20"/>
    </row>
    <row r="18" spans="2:13" s="25" customFormat="1" ht="15.75" x14ac:dyDescent="0.25">
      <c r="B18" s="105">
        <v>7250300210</v>
      </c>
      <c r="C18" s="94" t="e">
        <f>VLOOKUP(B18,#REF!,2,0)</f>
        <v>#REF!</v>
      </c>
      <c r="D18" s="95" t="e">
        <f>VLOOKUP(B18,#REF!,3,0)</f>
        <v>#REF!</v>
      </c>
      <c r="E18" s="94" t="e">
        <f>VLOOKUP(B18,#REF!,4,0)</f>
        <v>#REF!</v>
      </c>
      <c r="F18" s="96" t="e">
        <f>SUMIF(#REF!,B18,#REF!)</f>
        <v>#REF!</v>
      </c>
      <c r="G18" s="97" t="e">
        <f>VLOOKUP(B18,#REF!,7,0)</f>
        <v>#REF!</v>
      </c>
      <c r="H18" s="98" t="e">
        <f t="shared" si="0"/>
        <v>#REF!</v>
      </c>
      <c r="I18" s="99" t="e">
        <f>H18/#REF!</f>
        <v>#REF!</v>
      </c>
      <c r="J18" s="167" t="e">
        <f>SUM($I$10:I18)</f>
        <v>#REF!</v>
      </c>
      <c r="K18" s="107" t="e">
        <f t="shared" si="1"/>
        <v>#REF!</v>
      </c>
      <c r="L18" s="20"/>
    </row>
    <row r="19" spans="2:13" ht="15.75" x14ac:dyDescent="0.25">
      <c r="B19" s="105">
        <v>7210100400</v>
      </c>
      <c r="C19" s="94" t="e">
        <f>VLOOKUP(B19,#REF!,2,0)</f>
        <v>#REF!</v>
      </c>
      <c r="D19" s="95" t="e">
        <f>VLOOKUP(B19,#REF!,3,0)</f>
        <v>#REF!</v>
      </c>
      <c r="E19" s="94" t="e">
        <f>VLOOKUP(B19,#REF!,4,0)</f>
        <v>#REF!</v>
      </c>
      <c r="F19" s="96" t="e">
        <f>SUMIF(#REF!,B19,#REF!)</f>
        <v>#REF!</v>
      </c>
      <c r="G19" s="97" t="e">
        <f>VLOOKUP(B19,#REF!,7,0)</f>
        <v>#REF!</v>
      </c>
      <c r="H19" s="98" t="e">
        <f t="shared" si="0"/>
        <v>#REF!</v>
      </c>
      <c r="I19" s="99" t="e">
        <f>H19/#REF!</f>
        <v>#REF!</v>
      </c>
      <c r="J19" s="167" t="e">
        <f>SUM($I$10:I19)</f>
        <v>#REF!</v>
      </c>
      <c r="K19" s="107" t="e">
        <f t="shared" si="1"/>
        <v>#REF!</v>
      </c>
      <c r="L19" s="20"/>
      <c r="M19" s="12"/>
    </row>
    <row r="20" spans="2:13" ht="15.75" x14ac:dyDescent="0.25">
      <c r="B20" s="105" t="s">
        <v>77</v>
      </c>
      <c r="C20" s="94" t="e">
        <f>VLOOKUP(B20,#REF!,2,0)</f>
        <v>#REF!</v>
      </c>
      <c r="D20" s="95" t="e">
        <f>VLOOKUP(B20,#REF!,3,0)</f>
        <v>#REF!</v>
      </c>
      <c r="E20" s="94" t="e">
        <f>VLOOKUP(B20,#REF!,4,0)</f>
        <v>#REF!</v>
      </c>
      <c r="F20" s="96" t="e">
        <f>SUMIF(#REF!,B20,#REF!)</f>
        <v>#REF!</v>
      </c>
      <c r="G20" s="97" t="e">
        <f>VLOOKUP(B20,#REF!,7,0)</f>
        <v>#REF!</v>
      </c>
      <c r="H20" s="98" t="e">
        <f t="shared" si="0"/>
        <v>#REF!</v>
      </c>
      <c r="I20" s="99" t="e">
        <f>H20/#REF!</f>
        <v>#REF!</v>
      </c>
      <c r="J20" s="167" t="e">
        <f>SUM($I$10:I20)</f>
        <v>#REF!</v>
      </c>
      <c r="K20" s="107" t="e">
        <f t="shared" si="1"/>
        <v>#REF!</v>
      </c>
      <c r="L20" s="20"/>
      <c r="M20" s="12"/>
    </row>
    <row r="21" spans="2:13" ht="15.75" x14ac:dyDescent="0.25">
      <c r="B21" s="105" t="s">
        <v>233</v>
      </c>
      <c r="C21" s="94" t="e">
        <f>VLOOKUP(B21,#REF!,2,0)</f>
        <v>#REF!</v>
      </c>
      <c r="D21" s="95" t="e">
        <f>VLOOKUP(B21,#REF!,3,0)</f>
        <v>#REF!</v>
      </c>
      <c r="E21" s="94" t="e">
        <f>VLOOKUP(B21,#REF!,4,0)</f>
        <v>#REF!</v>
      </c>
      <c r="F21" s="96" t="e">
        <f>SUMIF(#REF!,B21,#REF!)</f>
        <v>#REF!</v>
      </c>
      <c r="G21" s="97" t="e">
        <f>VLOOKUP(B21,#REF!,7,0)</f>
        <v>#REF!</v>
      </c>
      <c r="H21" s="98" t="e">
        <f t="shared" si="0"/>
        <v>#REF!</v>
      </c>
      <c r="I21" s="99" t="e">
        <f>H21/#REF!</f>
        <v>#REF!</v>
      </c>
      <c r="J21" s="167" t="e">
        <f>SUM($I$10:I21)</f>
        <v>#REF!</v>
      </c>
      <c r="K21" s="107" t="e">
        <f t="shared" si="1"/>
        <v>#REF!</v>
      </c>
      <c r="L21" s="20"/>
      <c r="M21" s="12"/>
    </row>
    <row r="22" spans="2:13" ht="15.75" x14ac:dyDescent="0.25">
      <c r="B22" s="105" t="s">
        <v>137</v>
      </c>
      <c r="C22" s="94" t="e">
        <f>VLOOKUP(B22,#REF!,2,0)</f>
        <v>#REF!</v>
      </c>
      <c r="D22" s="95" t="e">
        <f>VLOOKUP(B22,#REF!,3,0)</f>
        <v>#REF!</v>
      </c>
      <c r="E22" s="94" t="e">
        <f>VLOOKUP(B22,#REF!,4,0)</f>
        <v>#REF!</v>
      </c>
      <c r="F22" s="96" t="e">
        <f>SUMIF(#REF!,B22,#REF!)</f>
        <v>#REF!</v>
      </c>
      <c r="G22" s="97" t="e">
        <f>VLOOKUP(B22,#REF!,7,0)</f>
        <v>#REF!</v>
      </c>
      <c r="H22" s="98" t="e">
        <f t="shared" si="0"/>
        <v>#REF!</v>
      </c>
      <c r="I22" s="99" t="e">
        <f>H22/#REF!</f>
        <v>#REF!</v>
      </c>
      <c r="J22" s="167" t="e">
        <f>SUM($I$10:I22)</f>
        <v>#REF!</v>
      </c>
      <c r="K22" s="107" t="e">
        <f t="shared" si="1"/>
        <v>#REF!</v>
      </c>
      <c r="L22" s="20"/>
      <c r="M22" s="12"/>
    </row>
    <row r="23" spans="2:13" ht="15.75" x14ac:dyDescent="0.25">
      <c r="B23" s="105">
        <v>97668</v>
      </c>
      <c r="C23" s="94" t="e">
        <f>VLOOKUP(B23,#REF!,2,0)</f>
        <v>#REF!</v>
      </c>
      <c r="D23" s="95" t="e">
        <f>VLOOKUP(B23,#REF!,3,0)</f>
        <v>#REF!</v>
      </c>
      <c r="E23" s="94" t="e">
        <f>VLOOKUP(B23,#REF!,4,0)</f>
        <v>#REF!</v>
      </c>
      <c r="F23" s="96" t="e">
        <f>SUMIF(#REF!,B23,#REF!)</f>
        <v>#REF!</v>
      </c>
      <c r="G23" s="97" t="e">
        <f>VLOOKUP(B23,#REF!,7,0)</f>
        <v>#REF!</v>
      </c>
      <c r="H23" s="98" t="e">
        <f t="shared" si="0"/>
        <v>#REF!</v>
      </c>
      <c r="I23" s="99" t="e">
        <f>H23/#REF!</f>
        <v>#REF!</v>
      </c>
      <c r="J23" s="167" t="e">
        <f>SUM($I$10:I23)</f>
        <v>#REF!</v>
      </c>
      <c r="K23" s="107" t="e">
        <f t="shared" si="1"/>
        <v>#REF!</v>
      </c>
      <c r="L23" s="20"/>
      <c r="M23" s="12"/>
    </row>
    <row r="24" spans="2:13" s="25" customFormat="1" ht="15.75" x14ac:dyDescent="0.25">
      <c r="B24" s="105" t="s">
        <v>206</v>
      </c>
      <c r="C24" s="94" t="e">
        <f>VLOOKUP(B24,#REF!,2,0)</f>
        <v>#REF!</v>
      </c>
      <c r="D24" s="95" t="e">
        <f>VLOOKUP(B24,#REF!,3,0)</f>
        <v>#REF!</v>
      </c>
      <c r="E24" s="94" t="e">
        <f>VLOOKUP(B24,#REF!,4,0)</f>
        <v>#REF!</v>
      </c>
      <c r="F24" s="96" t="e">
        <f>SUMIF(#REF!,B24,#REF!)</f>
        <v>#REF!</v>
      </c>
      <c r="G24" s="97" t="e">
        <f>VLOOKUP(B24,#REF!,7,0)</f>
        <v>#REF!</v>
      </c>
      <c r="H24" s="98" t="e">
        <f t="shared" si="0"/>
        <v>#REF!</v>
      </c>
      <c r="I24" s="99" t="e">
        <f>H24/#REF!</f>
        <v>#REF!</v>
      </c>
      <c r="J24" s="167" t="e">
        <f>SUM($I$10:I24)</f>
        <v>#REF!</v>
      </c>
      <c r="K24" s="107" t="e">
        <f t="shared" si="1"/>
        <v>#REF!</v>
      </c>
      <c r="L24" s="20"/>
    </row>
    <row r="25" spans="2:13" ht="25.5" x14ac:dyDescent="0.25">
      <c r="B25" s="105" t="s">
        <v>231</v>
      </c>
      <c r="C25" s="94" t="e">
        <f>VLOOKUP(B25,#REF!,2,0)</f>
        <v>#REF!</v>
      </c>
      <c r="D25" s="95" t="e">
        <f>VLOOKUP(B25,#REF!,3,0)</f>
        <v>#REF!</v>
      </c>
      <c r="E25" s="94" t="e">
        <f>VLOOKUP(B25,#REF!,4,0)</f>
        <v>#REF!</v>
      </c>
      <c r="F25" s="96" t="e">
        <f>SUMIF(#REF!,B25,#REF!)</f>
        <v>#REF!</v>
      </c>
      <c r="G25" s="97" t="e">
        <f>VLOOKUP(B25,#REF!,7,0)</f>
        <v>#REF!</v>
      </c>
      <c r="H25" s="98" t="e">
        <f t="shared" si="0"/>
        <v>#REF!</v>
      </c>
      <c r="I25" s="99" t="e">
        <f>H25/#REF!</f>
        <v>#REF!</v>
      </c>
      <c r="J25" s="167" t="e">
        <f>SUM($I$10:I25)</f>
        <v>#REF!</v>
      </c>
      <c r="K25" s="107" t="e">
        <f t="shared" si="1"/>
        <v>#REF!</v>
      </c>
      <c r="L25" s="20"/>
      <c r="M25" s="12"/>
    </row>
    <row r="26" spans="2:13" ht="15.75" x14ac:dyDescent="0.25">
      <c r="B26" s="105">
        <v>103670</v>
      </c>
      <c r="C26" s="94" t="e">
        <f>VLOOKUP(B26,#REF!,2,0)</f>
        <v>#REF!</v>
      </c>
      <c r="D26" s="95" t="e">
        <f>VLOOKUP(B26,#REF!,3,0)</f>
        <v>#REF!</v>
      </c>
      <c r="E26" s="94" t="e">
        <f>VLOOKUP(B26,#REF!,4,0)</f>
        <v>#REF!</v>
      </c>
      <c r="F26" s="96" t="e">
        <f>SUMIF(#REF!,B26,#REF!)</f>
        <v>#REF!</v>
      </c>
      <c r="G26" s="97" t="e">
        <f>VLOOKUP(B26,#REF!,7,0)</f>
        <v>#REF!</v>
      </c>
      <c r="H26" s="98" t="e">
        <f t="shared" si="0"/>
        <v>#REF!</v>
      </c>
      <c r="I26" s="99" t="e">
        <f>H26/#REF!</f>
        <v>#REF!</v>
      </c>
      <c r="J26" s="167" t="e">
        <f>SUM($I$10:I26)</f>
        <v>#REF!</v>
      </c>
      <c r="K26" s="107" t="e">
        <f t="shared" si="1"/>
        <v>#REF!</v>
      </c>
      <c r="L26" s="20"/>
      <c r="M26" s="12"/>
    </row>
    <row r="27" spans="2:13" ht="15.75" x14ac:dyDescent="0.25">
      <c r="B27" s="191" t="s">
        <v>70</v>
      </c>
      <c r="C27" s="94" t="e">
        <f>VLOOKUP(B27,#REF!,2,0)</f>
        <v>#REF!</v>
      </c>
      <c r="D27" s="95" t="e">
        <f>VLOOKUP(B27,#REF!,3,0)</f>
        <v>#REF!</v>
      </c>
      <c r="E27" s="94" t="e">
        <f>VLOOKUP(B27,#REF!,4,0)</f>
        <v>#REF!</v>
      </c>
      <c r="F27" s="96" t="e">
        <f>SUMIF(#REF!,B27,#REF!)</f>
        <v>#REF!</v>
      </c>
      <c r="G27" s="102" t="e">
        <f>VLOOKUP(B27,#REF!,7,0)</f>
        <v>#REF!</v>
      </c>
      <c r="H27" s="103" t="e">
        <f t="shared" si="0"/>
        <v>#REF!</v>
      </c>
      <c r="I27" s="104" t="e">
        <f>H27/#REF!</f>
        <v>#REF!</v>
      </c>
      <c r="J27" s="167" t="e">
        <f>SUM($I$10:I27)</f>
        <v>#REF!</v>
      </c>
      <c r="K27" s="107" t="e">
        <f t="shared" si="1"/>
        <v>#REF!</v>
      </c>
      <c r="L27" s="20"/>
      <c r="M27" s="12"/>
    </row>
    <row r="28" spans="2:13" ht="15.75" x14ac:dyDescent="0.25">
      <c r="B28" s="105" t="s">
        <v>237</v>
      </c>
      <c r="C28" s="94" t="e">
        <f>VLOOKUP(B28,#REF!,2,0)</f>
        <v>#REF!</v>
      </c>
      <c r="D28" s="95" t="e">
        <f>VLOOKUP(B28,#REF!,3,0)</f>
        <v>#REF!</v>
      </c>
      <c r="E28" s="94" t="e">
        <f>VLOOKUP(B28,#REF!,4,0)</f>
        <v>#REF!</v>
      </c>
      <c r="F28" s="96" t="e">
        <f>SUMIF(#REF!,B28,#REF!)</f>
        <v>#REF!</v>
      </c>
      <c r="G28" s="97" t="e">
        <f>VLOOKUP(B28,#REF!,7,0)</f>
        <v>#REF!</v>
      </c>
      <c r="H28" s="98" t="e">
        <f t="shared" si="0"/>
        <v>#REF!</v>
      </c>
      <c r="I28" s="99" t="e">
        <f>H28/#REF!</f>
        <v>#REF!</v>
      </c>
      <c r="J28" s="167" t="e">
        <f>SUM($I$10:I28)</f>
        <v>#REF!</v>
      </c>
      <c r="K28" s="107" t="e">
        <f t="shared" si="1"/>
        <v>#REF!</v>
      </c>
      <c r="L28" s="20"/>
      <c r="M28" s="12"/>
    </row>
    <row r="29" spans="2:13" ht="15.75" x14ac:dyDescent="0.25">
      <c r="B29" s="105">
        <v>94972</v>
      </c>
      <c r="C29" s="94" t="e">
        <f>VLOOKUP(B29,#REF!,2,0)</f>
        <v>#REF!</v>
      </c>
      <c r="D29" s="95" t="e">
        <f>VLOOKUP(B29,#REF!,3,0)</f>
        <v>#REF!</v>
      </c>
      <c r="E29" s="94" t="e">
        <f>VLOOKUP(B29,#REF!,4,0)</f>
        <v>#REF!</v>
      </c>
      <c r="F29" s="96" t="e">
        <f>SUMIF(#REF!,B29,#REF!)</f>
        <v>#REF!</v>
      </c>
      <c r="G29" s="97" t="e">
        <f>VLOOKUP(B29,#REF!,7,0)</f>
        <v>#REF!</v>
      </c>
      <c r="H29" s="98" t="e">
        <f t="shared" si="0"/>
        <v>#REF!</v>
      </c>
      <c r="I29" s="99" t="e">
        <f>H29/#REF!</f>
        <v>#REF!</v>
      </c>
      <c r="J29" s="167" t="e">
        <f>SUM($I$10:I29)</f>
        <v>#REF!</v>
      </c>
      <c r="K29" s="107" t="e">
        <f t="shared" si="1"/>
        <v>#REF!</v>
      </c>
      <c r="L29" s="20"/>
    </row>
    <row r="30" spans="2:13" ht="15.75" x14ac:dyDescent="0.25">
      <c r="B30" s="191">
        <v>7070100520</v>
      </c>
      <c r="C30" s="94" t="e">
        <f>VLOOKUP(B30,#REF!,2,0)</f>
        <v>#REF!</v>
      </c>
      <c r="D30" s="95" t="e">
        <f>VLOOKUP(B30,#REF!,3,0)</f>
        <v>#REF!</v>
      </c>
      <c r="E30" s="94" t="e">
        <f>VLOOKUP(B30,#REF!,4,0)</f>
        <v>#REF!</v>
      </c>
      <c r="F30" s="96" t="e">
        <f>SUMIF(#REF!,B30,#REF!)</f>
        <v>#REF!</v>
      </c>
      <c r="G30" s="97" t="e">
        <f>VLOOKUP(B30,#REF!,7,0)</f>
        <v>#REF!</v>
      </c>
      <c r="H30" s="98" t="e">
        <f t="shared" si="0"/>
        <v>#REF!</v>
      </c>
      <c r="I30" s="99" t="e">
        <f>H30/#REF!</f>
        <v>#REF!</v>
      </c>
      <c r="J30" s="167" t="e">
        <f>SUM($I$10:I30)</f>
        <v>#REF!</v>
      </c>
      <c r="K30" s="107" t="e">
        <f t="shared" si="1"/>
        <v>#REF!</v>
      </c>
      <c r="L30" s="20"/>
    </row>
    <row r="31" spans="2:13" ht="15.75" x14ac:dyDescent="0.25">
      <c r="B31" s="190">
        <v>7250200060</v>
      </c>
      <c r="C31" s="94" t="e">
        <f>VLOOKUP(B31,#REF!,2,0)</f>
        <v>#REF!</v>
      </c>
      <c r="D31" s="95" t="e">
        <f>VLOOKUP(B31,#REF!,3,0)</f>
        <v>#REF!</v>
      </c>
      <c r="E31" s="94" t="e">
        <f>VLOOKUP(B31,#REF!,4,0)</f>
        <v>#REF!</v>
      </c>
      <c r="F31" s="96" t="e">
        <f>SUMIF(#REF!,B31,#REF!)</f>
        <v>#REF!</v>
      </c>
      <c r="G31" s="97" t="e">
        <f>VLOOKUP(B31,#REF!,7,0)</f>
        <v>#REF!</v>
      </c>
      <c r="H31" s="98" t="e">
        <f t="shared" si="0"/>
        <v>#REF!</v>
      </c>
      <c r="I31" s="99" t="e">
        <f>H31/#REF!</f>
        <v>#REF!</v>
      </c>
      <c r="J31" s="167" t="e">
        <f>SUM($I$10:I31)</f>
        <v>#REF!</v>
      </c>
      <c r="K31" s="107" t="e">
        <f t="shared" si="1"/>
        <v>#REF!</v>
      </c>
      <c r="L31" s="20"/>
    </row>
    <row r="32" spans="2:13" ht="15.75" x14ac:dyDescent="0.25">
      <c r="B32" s="189">
        <v>7250200150</v>
      </c>
      <c r="C32" s="94" t="e">
        <f>VLOOKUP(B32,#REF!,2,0)</f>
        <v>#REF!</v>
      </c>
      <c r="D32" s="95" t="e">
        <f>VLOOKUP(B32,#REF!,3,0)</f>
        <v>#REF!</v>
      </c>
      <c r="E32" s="94" t="e">
        <f>VLOOKUP(B32,#REF!,4,0)</f>
        <v>#REF!</v>
      </c>
      <c r="F32" s="96" t="e">
        <f>SUMIF(#REF!,B32,#REF!)</f>
        <v>#REF!</v>
      </c>
      <c r="G32" s="97" t="e">
        <f>VLOOKUP(B32,#REF!,7,0)</f>
        <v>#REF!</v>
      </c>
      <c r="H32" s="98" t="e">
        <f t="shared" si="0"/>
        <v>#REF!</v>
      </c>
      <c r="I32" s="99" t="e">
        <f>H32/#REF!</f>
        <v>#REF!</v>
      </c>
      <c r="J32" s="167" t="e">
        <f>SUM($I$10:I32)</f>
        <v>#REF!</v>
      </c>
      <c r="K32" s="107" t="e">
        <f t="shared" si="1"/>
        <v>#REF!</v>
      </c>
      <c r="L32" s="20"/>
    </row>
    <row r="33" spans="2:12" ht="15.75" x14ac:dyDescent="0.25">
      <c r="B33" s="105" t="s">
        <v>74</v>
      </c>
      <c r="C33" s="94" t="e">
        <f>VLOOKUP(B33,#REF!,2,0)</f>
        <v>#REF!</v>
      </c>
      <c r="D33" s="95" t="e">
        <f>VLOOKUP(B33,#REF!,3,0)</f>
        <v>#REF!</v>
      </c>
      <c r="E33" s="94" t="e">
        <f>VLOOKUP(B33,#REF!,4,0)</f>
        <v>#REF!</v>
      </c>
      <c r="F33" s="96" t="e">
        <f>SUMIF(#REF!,B33,#REF!)</f>
        <v>#REF!</v>
      </c>
      <c r="G33" s="97" t="e">
        <f>VLOOKUP(B33,#REF!,7,0)</f>
        <v>#REF!</v>
      </c>
      <c r="H33" s="98" t="e">
        <f t="shared" si="0"/>
        <v>#REF!</v>
      </c>
      <c r="I33" s="99" t="e">
        <f>H33/#REF!</f>
        <v>#REF!</v>
      </c>
      <c r="J33" s="167" t="e">
        <f>SUM($I$10:I33)</f>
        <v>#REF!</v>
      </c>
      <c r="K33" s="107" t="e">
        <f t="shared" si="1"/>
        <v>#REF!</v>
      </c>
      <c r="L33" s="20"/>
    </row>
    <row r="34" spans="2:12" ht="15.75" x14ac:dyDescent="0.25">
      <c r="B34" s="105" t="s">
        <v>217</v>
      </c>
      <c r="C34" s="94" t="e">
        <f>VLOOKUP(B34,#REF!,2,0)</f>
        <v>#REF!</v>
      </c>
      <c r="D34" s="95" t="e">
        <f>VLOOKUP(B34,#REF!,3,0)</f>
        <v>#REF!</v>
      </c>
      <c r="E34" s="94" t="e">
        <f>VLOOKUP(B34,#REF!,4,0)</f>
        <v>#REF!</v>
      </c>
      <c r="F34" s="96" t="e">
        <f>SUMIF(#REF!,B34,#REF!)</f>
        <v>#REF!</v>
      </c>
      <c r="G34" s="97" t="e">
        <f>VLOOKUP(B34,#REF!,7,0)</f>
        <v>#REF!</v>
      </c>
      <c r="H34" s="98" t="e">
        <f t="shared" si="0"/>
        <v>#REF!</v>
      </c>
      <c r="I34" s="99" t="e">
        <f>H34/#REF!</f>
        <v>#REF!</v>
      </c>
      <c r="J34" s="167" t="e">
        <f>SUM($I$10:I34)</f>
        <v>#REF!</v>
      </c>
      <c r="K34" s="107" t="e">
        <f t="shared" si="1"/>
        <v>#REF!</v>
      </c>
      <c r="L34" s="20"/>
    </row>
    <row r="35" spans="2:12" ht="15.75" x14ac:dyDescent="0.25">
      <c r="B35" s="105">
        <v>7070100480</v>
      </c>
      <c r="C35" s="94" t="e">
        <f>VLOOKUP(B35,#REF!,2,0)</f>
        <v>#REF!</v>
      </c>
      <c r="D35" s="95" t="e">
        <f>VLOOKUP(B35,#REF!,3,0)</f>
        <v>#REF!</v>
      </c>
      <c r="E35" s="94" t="e">
        <f>VLOOKUP(B35,#REF!,4,0)</f>
        <v>#REF!</v>
      </c>
      <c r="F35" s="96" t="e">
        <f>SUMIF(#REF!,B35,#REF!)</f>
        <v>#REF!</v>
      </c>
      <c r="G35" s="97" t="e">
        <f>VLOOKUP(B35,#REF!,7,0)</f>
        <v>#REF!</v>
      </c>
      <c r="H35" s="98" t="e">
        <f t="shared" si="0"/>
        <v>#REF!</v>
      </c>
      <c r="I35" s="99" t="e">
        <f>H35/#REF!</f>
        <v>#REF!</v>
      </c>
      <c r="J35" s="167" t="e">
        <f>SUM($I$10:I35)</f>
        <v>#REF!</v>
      </c>
      <c r="K35" s="107" t="e">
        <f t="shared" si="1"/>
        <v>#REF!</v>
      </c>
      <c r="L35" s="20"/>
    </row>
    <row r="36" spans="2:12" ht="15.75" x14ac:dyDescent="0.25">
      <c r="B36" s="105">
        <v>102482</v>
      </c>
      <c r="C36" s="94" t="e">
        <f>VLOOKUP(B36,#REF!,2,0)</f>
        <v>#REF!</v>
      </c>
      <c r="D36" s="95" t="e">
        <f>VLOOKUP(B36,#REF!,3,0)</f>
        <v>#REF!</v>
      </c>
      <c r="E36" s="94" t="e">
        <f>VLOOKUP(B36,#REF!,4,0)</f>
        <v>#REF!</v>
      </c>
      <c r="F36" s="96" t="e">
        <f>SUMIF(#REF!,B36,#REF!)</f>
        <v>#REF!</v>
      </c>
      <c r="G36" s="97" t="e">
        <f>VLOOKUP(B36,#REF!,7,0)</f>
        <v>#REF!</v>
      </c>
      <c r="H36" s="98" t="e">
        <f t="shared" si="0"/>
        <v>#REF!</v>
      </c>
      <c r="I36" s="99" t="e">
        <f>H36/#REF!</f>
        <v>#REF!</v>
      </c>
      <c r="J36" s="167" t="e">
        <f>SUM($I$10:I36)</f>
        <v>#REF!</v>
      </c>
      <c r="K36" s="107" t="e">
        <f t="shared" si="1"/>
        <v>#REF!</v>
      </c>
      <c r="L36" s="20"/>
    </row>
    <row r="37" spans="2:12" ht="15.75" x14ac:dyDescent="0.25">
      <c r="B37" s="105">
        <v>99842</v>
      </c>
      <c r="C37" s="94" t="e">
        <f>VLOOKUP(B37,#REF!,2,0)</f>
        <v>#REF!</v>
      </c>
      <c r="D37" s="95" t="e">
        <f>VLOOKUP(B37,#REF!,3,0)</f>
        <v>#REF!</v>
      </c>
      <c r="E37" s="94" t="e">
        <f>VLOOKUP(B37,#REF!,4,0)</f>
        <v>#REF!</v>
      </c>
      <c r="F37" s="96" t="e">
        <f>SUMIF(#REF!,B37,#REF!)</f>
        <v>#REF!</v>
      </c>
      <c r="G37" s="97" t="e">
        <f>VLOOKUP(B37,#REF!,7,0)</f>
        <v>#REF!</v>
      </c>
      <c r="H37" s="98" t="e">
        <f t="shared" si="0"/>
        <v>#REF!</v>
      </c>
      <c r="I37" s="99" t="e">
        <f>H37/#REF!</f>
        <v>#REF!</v>
      </c>
      <c r="J37" s="167" t="e">
        <f>SUM($I$10:I37)</f>
        <v>#REF!</v>
      </c>
      <c r="K37" s="107" t="e">
        <f t="shared" si="1"/>
        <v>#REF!</v>
      </c>
      <c r="L37" s="20"/>
    </row>
    <row r="38" spans="2:12" ht="15.75" x14ac:dyDescent="0.25">
      <c r="B38" s="105">
        <v>96535</v>
      </c>
      <c r="C38" s="94" t="e">
        <f>VLOOKUP(B38,#REF!,2,0)</f>
        <v>#REF!</v>
      </c>
      <c r="D38" s="95" t="e">
        <f>VLOOKUP(B38,#REF!,3,0)</f>
        <v>#REF!</v>
      </c>
      <c r="E38" s="94" t="e">
        <f>VLOOKUP(B38,#REF!,4,0)</f>
        <v>#REF!</v>
      </c>
      <c r="F38" s="96" t="e">
        <f>SUMIF(#REF!,B38,#REF!)</f>
        <v>#REF!</v>
      </c>
      <c r="G38" s="97" t="e">
        <f>VLOOKUP(B38,#REF!,7,0)</f>
        <v>#REF!</v>
      </c>
      <c r="H38" s="98" t="e">
        <f t="shared" si="0"/>
        <v>#REF!</v>
      </c>
      <c r="I38" s="99" t="e">
        <f>H38/#REF!</f>
        <v>#REF!</v>
      </c>
      <c r="J38" s="167" t="e">
        <f>SUM($I$10:I38)</f>
        <v>#REF!</v>
      </c>
      <c r="K38" s="107" t="e">
        <f t="shared" si="1"/>
        <v>#REF!</v>
      </c>
      <c r="L38" s="20"/>
    </row>
    <row r="39" spans="2:12" ht="15.75" x14ac:dyDescent="0.25">
      <c r="B39" s="105" t="s">
        <v>199</v>
      </c>
      <c r="C39" s="94" t="e">
        <f>VLOOKUP(B39,#REF!,2,0)</f>
        <v>#REF!</v>
      </c>
      <c r="D39" s="95" t="e">
        <f>VLOOKUP(B39,#REF!,3,0)</f>
        <v>#REF!</v>
      </c>
      <c r="E39" s="94" t="e">
        <f>VLOOKUP(B39,#REF!,4,0)</f>
        <v>#REF!</v>
      </c>
      <c r="F39" s="96" t="e">
        <f>SUMIF(#REF!,B39,#REF!)</f>
        <v>#REF!</v>
      </c>
      <c r="G39" s="97" t="e">
        <f>VLOOKUP(B39,#REF!,7,0)</f>
        <v>#REF!</v>
      </c>
      <c r="H39" s="98" t="e">
        <f t="shared" si="0"/>
        <v>#REF!</v>
      </c>
      <c r="I39" s="99" t="e">
        <f>H39/#REF!</f>
        <v>#REF!</v>
      </c>
      <c r="J39" s="167" t="e">
        <f>SUM($I$10:I39)</f>
        <v>#REF!</v>
      </c>
      <c r="K39" s="107" t="e">
        <f t="shared" si="1"/>
        <v>#REF!</v>
      </c>
      <c r="L39" s="20"/>
    </row>
    <row r="40" spans="2:12" ht="15.75" x14ac:dyDescent="0.25">
      <c r="B40" s="105">
        <v>151715</v>
      </c>
      <c r="C40" s="94" t="e">
        <f>VLOOKUP(B40,#REF!,2,0)</f>
        <v>#REF!</v>
      </c>
      <c r="D40" s="95" t="e">
        <f>VLOOKUP(B40,#REF!,3,0)</f>
        <v>#REF!</v>
      </c>
      <c r="E40" s="94" t="e">
        <f>VLOOKUP(B40,#REF!,4,0)</f>
        <v>#REF!</v>
      </c>
      <c r="F40" s="96" t="e">
        <f>SUMIF(#REF!,B40,#REF!)</f>
        <v>#REF!</v>
      </c>
      <c r="G40" s="97" t="e">
        <f>VLOOKUP(B40,#REF!,7,0)</f>
        <v>#REF!</v>
      </c>
      <c r="H40" s="98" t="e">
        <f t="shared" si="0"/>
        <v>#REF!</v>
      </c>
      <c r="I40" s="99" t="e">
        <f>H40/#REF!</f>
        <v>#REF!</v>
      </c>
      <c r="J40" s="167" t="e">
        <f>SUM($I$10:I40)</f>
        <v>#REF!</v>
      </c>
      <c r="K40" s="107" t="e">
        <f t="shared" si="1"/>
        <v>#REF!</v>
      </c>
      <c r="L40" s="20"/>
    </row>
    <row r="41" spans="2:12" ht="15.75" x14ac:dyDescent="0.25">
      <c r="B41" s="105" t="s">
        <v>79</v>
      </c>
      <c r="C41" s="94" t="e">
        <f>VLOOKUP(B41,#REF!,2,0)</f>
        <v>#REF!</v>
      </c>
      <c r="D41" s="95" t="e">
        <f>VLOOKUP(B41,#REF!,3,0)</f>
        <v>#REF!</v>
      </c>
      <c r="E41" s="94" t="e">
        <f>VLOOKUP(B41,#REF!,4,0)</f>
        <v>#REF!</v>
      </c>
      <c r="F41" s="96" t="e">
        <f>SUMIF(#REF!,B41,#REF!)</f>
        <v>#REF!</v>
      </c>
      <c r="G41" s="97" t="e">
        <f>VLOOKUP(B41,#REF!,7,0)</f>
        <v>#REF!</v>
      </c>
      <c r="H41" s="98" t="e">
        <f t="shared" si="0"/>
        <v>#REF!</v>
      </c>
      <c r="I41" s="99" t="e">
        <f>H41/#REF!</f>
        <v>#REF!</v>
      </c>
      <c r="J41" s="167" t="e">
        <f>SUM($I$10:I41)</f>
        <v>#REF!</v>
      </c>
      <c r="K41" s="107" t="e">
        <f t="shared" si="1"/>
        <v>#REF!</v>
      </c>
      <c r="L41" s="20"/>
    </row>
    <row r="42" spans="2:12" ht="15.75" x14ac:dyDescent="0.25">
      <c r="B42" s="105" t="s">
        <v>72</v>
      </c>
      <c r="C42" s="94" t="e">
        <f>VLOOKUP(B42,#REF!,2,0)</f>
        <v>#REF!</v>
      </c>
      <c r="D42" s="95" t="e">
        <f>VLOOKUP(B42,#REF!,3,0)</f>
        <v>#REF!</v>
      </c>
      <c r="E42" s="94" t="e">
        <f>VLOOKUP(B42,#REF!,4,0)</f>
        <v>#REF!</v>
      </c>
      <c r="F42" s="96" t="e">
        <f>SUMIF(#REF!,B42,#REF!)</f>
        <v>#REF!</v>
      </c>
      <c r="G42" s="97" t="e">
        <f>VLOOKUP(B42,#REF!,7,0)</f>
        <v>#REF!</v>
      </c>
      <c r="H42" s="98" t="e">
        <f t="shared" si="0"/>
        <v>#REF!</v>
      </c>
      <c r="I42" s="99" t="e">
        <f>H42/#REF!</f>
        <v>#REF!</v>
      </c>
      <c r="J42" s="167" t="e">
        <f>SUM($I$10:I42)</f>
        <v>#REF!</v>
      </c>
      <c r="K42" s="107" t="e">
        <f t="shared" si="1"/>
        <v>#REF!</v>
      </c>
      <c r="L42" s="20"/>
    </row>
    <row r="43" spans="2:12" ht="15.75" x14ac:dyDescent="0.25">
      <c r="B43" s="105" t="s">
        <v>193</v>
      </c>
      <c r="C43" s="94" t="e">
        <f>VLOOKUP(B43,#REF!,2,0)</f>
        <v>#REF!</v>
      </c>
      <c r="D43" s="95" t="e">
        <f>VLOOKUP(B43,#REF!,3,0)</f>
        <v>#REF!</v>
      </c>
      <c r="E43" s="94" t="e">
        <f>VLOOKUP(B43,#REF!,4,0)</f>
        <v>#REF!</v>
      </c>
      <c r="F43" s="96" t="e">
        <f>SUMIF(#REF!,B43,#REF!)</f>
        <v>#REF!</v>
      </c>
      <c r="G43" s="97" t="e">
        <f>VLOOKUP(B43,#REF!,7,0)</f>
        <v>#REF!</v>
      </c>
      <c r="H43" s="98" t="e">
        <f t="shared" si="0"/>
        <v>#REF!</v>
      </c>
      <c r="I43" s="99" t="e">
        <f>H43/#REF!</f>
        <v>#REF!</v>
      </c>
      <c r="J43" s="167" t="e">
        <f>SUM($I$10:I43)</f>
        <v>#REF!</v>
      </c>
      <c r="K43" s="107" t="e">
        <f t="shared" si="1"/>
        <v>#REF!</v>
      </c>
      <c r="L43" s="20"/>
    </row>
    <row r="44" spans="2:12" ht="15.75" x14ac:dyDescent="0.25">
      <c r="B44" s="105">
        <v>7180100010</v>
      </c>
      <c r="C44" s="94" t="e">
        <f>VLOOKUP(B44,#REF!,2,0)</f>
        <v>#REF!</v>
      </c>
      <c r="D44" s="95" t="e">
        <f>VLOOKUP(B44,#REF!,3,0)</f>
        <v>#REF!</v>
      </c>
      <c r="E44" s="94" t="e">
        <f>VLOOKUP(B44,#REF!,4,0)</f>
        <v>#REF!</v>
      </c>
      <c r="F44" s="96" t="e">
        <f>SUMIF(#REF!,B44,#REF!)</f>
        <v>#REF!</v>
      </c>
      <c r="G44" s="97" t="e">
        <f>VLOOKUP(B44,#REF!,7,0)</f>
        <v>#REF!</v>
      </c>
      <c r="H44" s="98" t="e">
        <f t="shared" si="0"/>
        <v>#REF!</v>
      </c>
      <c r="I44" s="99" t="e">
        <f>H44/#REF!</f>
        <v>#REF!</v>
      </c>
      <c r="J44" s="167" t="e">
        <f>SUM($I$10:I44)</f>
        <v>#REF!</v>
      </c>
      <c r="K44" s="107" t="e">
        <f t="shared" si="1"/>
        <v>#REF!</v>
      </c>
      <c r="L44" s="20"/>
    </row>
    <row r="45" spans="2:12" ht="15.75" x14ac:dyDescent="0.25">
      <c r="B45" s="105">
        <v>93358</v>
      </c>
      <c r="C45" s="94" t="e">
        <f>VLOOKUP(B45,#REF!,2,0)</f>
        <v>#REF!</v>
      </c>
      <c r="D45" s="95" t="e">
        <f>VLOOKUP(B45,#REF!,3,0)</f>
        <v>#REF!</v>
      </c>
      <c r="E45" s="94" t="e">
        <f>VLOOKUP(B45,#REF!,4,0)</f>
        <v>#REF!</v>
      </c>
      <c r="F45" s="96" t="e">
        <f>SUMIF(#REF!,B45,#REF!)</f>
        <v>#REF!</v>
      </c>
      <c r="G45" s="97" t="e">
        <f>VLOOKUP(B45,#REF!,7,0)</f>
        <v>#REF!</v>
      </c>
      <c r="H45" s="98" t="e">
        <f t="shared" si="0"/>
        <v>#REF!</v>
      </c>
      <c r="I45" s="99" t="e">
        <f>H45/#REF!</f>
        <v>#REF!</v>
      </c>
      <c r="J45" s="167" t="e">
        <f>SUM($I$10:I45)</f>
        <v>#REF!</v>
      </c>
      <c r="K45" s="107" t="e">
        <f t="shared" si="1"/>
        <v>#REF!</v>
      </c>
      <c r="L45" s="20"/>
    </row>
    <row r="46" spans="2:12" ht="15.75" x14ac:dyDescent="0.25">
      <c r="B46" s="105">
        <v>103340</v>
      </c>
      <c r="C46" s="94" t="e">
        <f>VLOOKUP(B46,#REF!,2,0)</f>
        <v>#REF!</v>
      </c>
      <c r="D46" s="95" t="e">
        <f>VLOOKUP(B46,#REF!,3,0)</f>
        <v>#REF!</v>
      </c>
      <c r="E46" s="94" t="e">
        <f>VLOOKUP(B46,#REF!,4,0)</f>
        <v>#REF!</v>
      </c>
      <c r="F46" s="96" t="e">
        <f>SUMIF(#REF!,B46,#REF!)</f>
        <v>#REF!</v>
      </c>
      <c r="G46" s="97" t="e">
        <f>VLOOKUP(B46,#REF!,7,0)</f>
        <v>#REF!</v>
      </c>
      <c r="H46" s="98" t="e">
        <f t="shared" si="0"/>
        <v>#REF!</v>
      </c>
      <c r="I46" s="99" t="e">
        <f>H46/#REF!</f>
        <v>#REF!</v>
      </c>
      <c r="J46" s="167" t="e">
        <f>SUM($I$10:I46)</f>
        <v>#REF!</v>
      </c>
      <c r="K46" s="107" t="e">
        <f t="shared" si="1"/>
        <v>#REF!</v>
      </c>
      <c r="L46" s="20"/>
    </row>
    <row r="47" spans="2:12" ht="15.75" x14ac:dyDescent="0.25">
      <c r="B47" s="105" t="s">
        <v>27</v>
      </c>
      <c r="C47" s="94" t="e">
        <f>VLOOKUP(B47,#REF!,2,0)</f>
        <v>#REF!</v>
      </c>
      <c r="D47" s="95" t="e">
        <f>VLOOKUP(B47,#REF!,3,0)</f>
        <v>#REF!</v>
      </c>
      <c r="E47" s="94" t="e">
        <f>VLOOKUP(B47,#REF!,4,0)</f>
        <v>#REF!</v>
      </c>
      <c r="F47" s="96" t="e">
        <f>SUMIF(#REF!,B47,#REF!)</f>
        <v>#REF!</v>
      </c>
      <c r="G47" s="97" t="e">
        <f>VLOOKUP(B47,#REF!,7,0)</f>
        <v>#REF!</v>
      </c>
      <c r="H47" s="98" t="e">
        <f t="shared" si="0"/>
        <v>#REF!</v>
      </c>
      <c r="I47" s="99" t="e">
        <f>H47/#REF!</f>
        <v>#REF!</v>
      </c>
      <c r="J47" s="167" t="e">
        <f>SUM($I$10:I47)</f>
        <v>#REF!</v>
      </c>
      <c r="K47" s="107" t="e">
        <f t="shared" si="1"/>
        <v>#REF!</v>
      </c>
      <c r="L47" s="20"/>
    </row>
    <row r="48" spans="2:12" ht="15.75" x14ac:dyDescent="0.25">
      <c r="B48" s="189" t="s">
        <v>236</v>
      </c>
      <c r="C48" s="94" t="e">
        <f>VLOOKUP(B48,#REF!,2,0)</f>
        <v>#REF!</v>
      </c>
      <c r="D48" s="95" t="e">
        <f>VLOOKUP(B48,#REF!,3,0)</f>
        <v>#REF!</v>
      </c>
      <c r="E48" s="94" t="e">
        <f>VLOOKUP(B48,#REF!,4,0)</f>
        <v>#REF!</v>
      </c>
      <c r="F48" s="96" t="e">
        <f>SUMIF(#REF!,B48,#REF!)</f>
        <v>#REF!</v>
      </c>
      <c r="G48" s="97" t="e">
        <f>VLOOKUP(B48,#REF!,7,0)</f>
        <v>#REF!</v>
      </c>
      <c r="H48" s="98" t="e">
        <f t="shared" si="0"/>
        <v>#REF!</v>
      </c>
      <c r="I48" s="99" t="e">
        <f>H48/#REF!</f>
        <v>#REF!</v>
      </c>
      <c r="J48" s="167" t="e">
        <f>SUM($I$10:I48)</f>
        <v>#REF!</v>
      </c>
      <c r="K48" s="107" t="e">
        <f t="shared" si="1"/>
        <v>#REF!</v>
      </c>
      <c r="L48" s="20"/>
    </row>
    <row r="49" spans="2:12" ht="15.75" x14ac:dyDescent="0.25">
      <c r="B49" s="105" t="s">
        <v>86</v>
      </c>
      <c r="C49" s="94" t="e">
        <f>VLOOKUP(B49,#REF!,2,0)</f>
        <v>#REF!</v>
      </c>
      <c r="D49" s="95" t="e">
        <f>VLOOKUP(B49,#REF!,3,0)</f>
        <v>#REF!</v>
      </c>
      <c r="E49" s="94" t="e">
        <f>VLOOKUP(B49,#REF!,4,0)</f>
        <v>#REF!</v>
      </c>
      <c r="F49" s="96" t="e">
        <f>SUMIF(#REF!,B49,#REF!)</f>
        <v>#REF!</v>
      </c>
      <c r="G49" s="97" t="e">
        <f>VLOOKUP(B49,#REF!,7,0)</f>
        <v>#REF!</v>
      </c>
      <c r="H49" s="98" t="e">
        <f t="shared" si="0"/>
        <v>#REF!</v>
      </c>
      <c r="I49" s="99" t="e">
        <f>H49/#REF!</f>
        <v>#REF!</v>
      </c>
      <c r="J49" s="167" t="e">
        <f>SUM($I$10:I49)</f>
        <v>#REF!</v>
      </c>
      <c r="K49" s="107" t="e">
        <f t="shared" si="1"/>
        <v>#REF!</v>
      </c>
      <c r="L49" s="20"/>
    </row>
    <row r="50" spans="2:12" ht="15.75" x14ac:dyDescent="0.25">
      <c r="B50" s="105">
        <v>7080100010</v>
      </c>
      <c r="C50" s="94" t="e">
        <f>VLOOKUP(B50,#REF!,2,0)</f>
        <v>#REF!</v>
      </c>
      <c r="D50" s="95" t="e">
        <f>VLOOKUP(B50,#REF!,3,0)</f>
        <v>#REF!</v>
      </c>
      <c r="E50" s="94" t="e">
        <f>VLOOKUP(B50,#REF!,4,0)</f>
        <v>#REF!</v>
      </c>
      <c r="F50" s="96" t="e">
        <f>SUMIF(#REF!,B50,#REF!)</f>
        <v>#REF!</v>
      </c>
      <c r="G50" s="102" t="e">
        <f>VLOOKUP(B50,#REF!,7,0)</f>
        <v>#REF!</v>
      </c>
      <c r="H50" s="103" t="e">
        <f t="shared" si="0"/>
        <v>#REF!</v>
      </c>
      <c r="I50" s="104" t="e">
        <f>H50/#REF!</f>
        <v>#REF!</v>
      </c>
      <c r="J50" s="167" t="e">
        <f>SUM($I$10:I50)</f>
        <v>#REF!</v>
      </c>
      <c r="K50" s="107" t="e">
        <f t="shared" si="1"/>
        <v>#REF!</v>
      </c>
      <c r="L50" s="20"/>
    </row>
    <row r="51" spans="2:12" ht="15.75" x14ac:dyDescent="0.25">
      <c r="B51" s="105" t="s">
        <v>14</v>
      </c>
      <c r="C51" s="94" t="e">
        <f>VLOOKUP(B51,#REF!,2,0)</f>
        <v>#REF!</v>
      </c>
      <c r="D51" s="95" t="e">
        <f>VLOOKUP(B51,#REF!,3,0)</f>
        <v>#REF!</v>
      </c>
      <c r="E51" s="94" t="e">
        <f>VLOOKUP(B51,#REF!,4,0)</f>
        <v>#REF!</v>
      </c>
      <c r="F51" s="96" t="e">
        <f>SUMIF(#REF!,B51,#REF!)</f>
        <v>#REF!</v>
      </c>
      <c r="G51" s="97" t="e">
        <f>VLOOKUP(B51,#REF!,7,0)</f>
        <v>#REF!</v>
      </c>
      <c r="H51" s="98" t="e">
        <f t="shared" si="0"/>
        <v>#REF!</v>
      </c>
      <c r="I51" s="99" t="e">
        <f>H51/#REF!</f>
        <v>#REF!</v>
      </c>
      <c r="J51" s="167" t="e">
        <f>SUM($I$10:I51)</f>
        <v>#REF!</v>
      </c>
      <c r="K51" s="107" t="e">
        <f t="shared" si="1"/>
        <v>#REF!</v>
      </c>
      <c r="L51" s="20"/>
    </row>
    <row r="52" spans="2:12" ht="15.75" x14ac:dyDescent="0.25">
      <c r="B52" s="105">
        <v>98562</v>
      </c>
      <c r="C52" s="94" t="e">
        <f>VLOOKUP(B52,#REF!,2,0)</f>
        <v>#REF!</v>
      </c>
      <c r="D52" s="95" t="e">
        <f>VLOOKUP(B52,#REF!,3,0)</f>
        <v>#REF!</v>
      </c>
      <c r="E52" s="94" t="e">
        <f>VLOOKUP(B52,#REF!,4,0)</f>
        <v>#REF!</v>
      </c>
      <c r="F52" s="96" t="e">
        <f>SUMIF(#REF!,B52,#REF!)</f>
        <v>#REF!</v>
      </c>
      <c r="G52" s="97" t="e">
        <f>VLOOKUP(B52,#REF!,7,0)</f>
        <v>#REF!</v>
      </c>
      <c r="H52" s="98" t="e">
        <f t="shared" si="0"/>
        <v>#REF!</v>
      </c>
      <c r="I52" s="99" t="e">
        <f>H52/#REF!</f>
        <v>#REF!</v>
      </c>
      <c r="J52" s="167" t="e">
        <f>SUM($I$10:I52)</f>
        <v>#REF!</v>
      </c>
      <c r="K52" s="107" t="e">
        <f t="shared" si="1"/>
        <v>#REF!</v>
      </c>
      <c r="L52" s="20"/>
    </row>
    <row r="53" spans="2:12" ht="15.75" x14ac:dyDescent="0.25">
      <c r="B53" s="105" t="s">
        <v>85</v>
      </c>
      <c r="C53" s="94" t="e">
        <f>VLOOKUP(B53,#REF!,2,0)</f>
        <v>#REF!</v>
      </c>
      <c r="D53" s="95" t="e">
        <f>VLOOKUP(B53,#REF!,3,0)</f>
        <v>#REF!</v>
      </c>
      <c r="E53" s="94" t="e">
        <f>VLOOKUP(B53,#REF!,4,0)</f>
        <v>#REF!</v>
      </c>
      <c r="F53" s="96" t="e">
        <f>SUMIF(#REF!,B53,#REF!)</f>
        <v>#REF!</v>
      </c>
      <c r="G53" s="97" t="e">
        <f>VLOOKUP(B53,#REF!,7,0)</f>
        <v>#REF!</v>
      </c>
      <c r="H53" s="98" t="e">
        <f t="shared" si="0"/>
        <v>#REF!</v>
      </c>
      <c r="I53" s="99" t="e">
        <f>H53/#REF!</f>
        <v>#REF!</v>
      </c>
      <c r="J53" s="167" t="e">
        <f>SUM($I$10:I53)</f>
        <v>#REF!</v>
      </c>
      <c r="K53" s="107" t="e">
        <f t="shared" si="1"/>
        <v>#REF!</v>
      </c>
      <c r="L53" s="20"/>
    </row>
    <row r="54" spans="2:12" ht="15.75" x14ac:dyDescent="0.25">
      <c r="B54" s="105">
        <v>7010100060</v>
      </c>
      <c r="C54" s="94" t="e">
        <f>VLOOKUP(B54,#REF!,2,0)</f>
        <v>#REF!</v>
      </c>
      <c r="D54" s="95" t="e">
        <f>VLOOKUP(B54,#REF!,3,0)</f>
        <v>#REF!</v>
      </c>
      <c r="E54" s="94" t="e">
        <f>VLOOKUP(B54,#REF!,4,0)</f>
        <v>#REF!</v>
      </c>
      <c r="F54" s="96" t="e">
        <f>SUMIF(#REF!,B54,#REF!)</f>
        <v>#REF!</v>
      </c>
      <c r="G54" s="102" t="e">
        <f>VLOOKUP(B54,#REF!,7,0)</f>
        <v>#REF!</v>
      </c>
      <c r="H54" s="103" t="e">
        <f t="shared" si="0"/>
        <v>#REF!</v>
      </c>
      <c r="I54" s="104" t="e">
        <f>H54/#REF!</f>
        <v>#REF!</v>
      </c>
      <c r="J54" s="167" t="e">
        <f>SUM($I$10:I54)</f>
        <v>#REF!</v>
      </c>
      <c r="K54" s="107" t="e">
        <f t="shared" si="1"/>
        <v>#REF!</v>
      </c>
      <c r="L54" s="20"/>
    </row>
    <row r="55" spans="2:12" ht="15.75" x14ac:dyDescent="0.25">
      <c r="B55" s="94" t="s">
        <v>100</v>
      </c>
      <c r="C55" s="94" t="e">
        <f>VLOOKUP(B55,#REF!,2,0)</f>
        <v>#REF!</v>
      </c>
      <c r="D55" s="95" t="e">
        <f>VLOOKUP(B55,#REF!,3,0)</f>
        <v>#REF!</v>
      </c>
      <c r="E55" s="94" t="e">
        <f>VLOOKUP(B55,#REF!,4,0)</f>
        <v>#REF!</v>
      </c>
      <c r="F55" s="96" t="e">
        <f>SUMIF(#REF!,B55,#REF!)</f>
        <v>#REF!</v>
      </c>
      <c r="G55" s="97" t="e">
        <f>VLOOKUP(B55,#REF!,7,0)</f>
        <v>#REF!</v>
      </c>
      <c r="H55" s="98" t="e">
        <f t="shared" si="0"/>
        <v>#REF!</v>
      </c>
      <c r="I55" s="99" t="e">
        <f>H55/#REF!</f>
        <v>#REF!</v>
      </c>
      <c r="J55" s="167" t="e">
        <f>SUM($I$10:I55)</f>
        <v>#REF!</v>
      </c>
      <c r="K55" s="107" t="e">
        <f t="shared" si="1"/>
        <v>#REF!</v>
      </c>
      <c r="L55" s="20"/>
    </row>
    <row r="56" spans="2:12" ht="15.75" x14ac:dyDescent="0.25">
      <c r="B56" s="105">
        <v>94969</v>
      </c>
      <c r="C56" s="94" t="e">
        <f>VLOOKUP(B56,#REF!,2,0)</f>
        <v>#REF!</v>
      </c>
      <c r="D56" s="95" t="e">
        <f>VLOOKUP(B56,#REF!,3,0)</f>
        <v>#REF!</v>
      </c>
      <c r="E56" s="94" t="e">
        <f>VLOOKUP(B56,#REF!,4,0)</f>
        <v>#REF!</v>
      </c>
      <c r="F56" s="96" t="e">
        <f>SUMIF(#REF!,B56,#REF!)</f>
        <v>#REF!</v>
      </c>
      <c r="G56" s="97" t="e">
        <f>VLOOKUP(B56,#REF!,7,0)</f>
        <v>#REF!</v>
      </c>
      <c r="H56" s="98" t="e">
        <f t="shared" si="0"/>
        <v>#REF!</v>
      </c>
      <c r="I56" s="99" t="e">
        <f>H56/#REF!</f>
        <v>#REF!</v>
      </c>
      <c r="J56" s="167" t="e">
        <f>SUM($I$10:I56)</f>
        <v>#REF!</v>
      </c>
      <c r="K56" s="107" t="e">
        <f t="shared" si="1"/>
        <v>#REF!</v>
      </c>
      <c r="L56" s="20"/>
    </row>
    <row r="57" spans="2:12" ht="15.75" x14ac:dyDescent="0.25">
      <c r="B57" s="105" t="s">
        <v>50</v>
      </c>
      <c r="C57" s="94" t="e">
        <f>VLOOKUP(B57,#REF!,2,0)</f>
        <v>#REF!</v>
      </c>
      <c r="D57" s="95" t="e">
        <f>VLOOKUP(B57,#REF!,3,0)</f>
        <v>#REF!</v>
      </c>
      <c r="E57" s="94" t="e">
        <f>VLOOKUP(B57,#REF!,4,0)</f>
        <v>#REF!</v>
      </c>
      <c r="F57" s="96" t="e">
        <f>SUMIF(#REF!,B57,#REF!)</f>
        <v>#REF!</v>
      </c>
      <c r="G57" s="97" t="e">
        <f>VLOOKUP(B57,#REF!,7,0)</f>
        <v>#REF!</v>
      </c>
      <c r="H57" s="98" t="e">
        <f t="shared" si="0"/>
        <v>#REF!</v>
      </c>
      <c r="I57" s="99" t="e">
        <f>H57/#REF!</f>
        <v>#REF!</v>
      </c>
      <c r="J57" s="167" t="e">
        <f>SUM($I$10:I57)</f>
        <v>#REF!</v>
      </c>
      <c r="K57" s="107" t="e">
        <f t="shared" si="1"/>
        <v>#REF!</v>
      </c>
      <c r="L57" s="20"/>
    </row>
    <row r="58" spans="2:12" ht="15.75" x14ac:dyDescent="0.25">
      <c r="B58" s="105" t="s">
        <v>234</v>
      </c>
      <c r="C58" s="94" t="e">
        <f>VLOOKUP(B58,#REF!,2,0)</f>
        <v>#REF!</v>
      </c>
      <c r="D58" s="95" t="e">
        <f>VLOOKUP(B58,#REF!,3,0)</f>
        <v>#REF!</v>
      </c>
      <c r="E58" s="94" t="e">
        <f>VLOOKUP(B58,#REF!,4,0)</f>
        <v>#REF!</v>
      </c>
      <c r="F58" s="96" t="e">
        <f>SUMIF(#REF!,B58,#REF!)</f>
        <v>#REF!</v>
      </c>
      <c r="G58" s="97" t="e">
        <f>VLOOKUP(B58,#REF!,7,0)</f>
        <v>#REF!</v>
      </c>
      <c r="H58" s="98" t="e">
        <f t="shared" si="0"/>
        <v>#REF!</v>
      </c>
      <c r="I58" s="99" t="e">
        <f>H58/#REF!</f>
        <v>#REF!</v>
      </c>
      <c r="J58" s="167" t="e">
        <f>SUM($I$10:I58)</f>
        <v>#REF!</v>
      </c>
      <c r="K58" s="107" t="e">
        <f t="shared" si="1"/>
        <v>#REF!</v>
      </c>
      <c r="L58" s="20"/>
    </row>
    <row r="59" spans="2:12" ht="15.75" x14ac:dyDescent="0.25">
      <c r="B59" s="105">
        <v>7250100100</v>
      </c>
      <c r="C59" s="94" t="e">
        <f>VLOOKUP(B59,#REF!,2,0)</f>
        <v>#REF!</v>
      </c>
      <c r="D59" s="95" t="e">
        <f>VLOOKUP(B59,#REF!,3,0)</f>
        <v>#REF!</v>
      </c>
      <c r="E59" s="94" t="e">
        <f>VLOOKUP(B59,#REF!,4,0)</f>
        <v>#REF!</v>
      </c>
      <c r="F59" s="96" t="e">
        <f>SUMIF(#REF!,B59,#REF!)</f>
        <v>#REF!</v>
      </c>
      <c r="G59" s="102" t="e">
        <f>VLOOKUP(B59,#REF!,7,0)</f>
        <v>#REF!</v>
      </c>
      <c r="H59" s="103" t="e">
        <f t="shared" si="0"/>
        <v>#REF!</v>
      </c>
      <c r="I59" s="104" t="e">
        <f>H59/#REF!</f>
        <v>#REF!</v>
      </c>
      <c r="J59" s="167" t="e">
        <f>SUM($I$10:I59)</f>
        <v>#REF!</v>
      </c>
      <c r="K59" s="107" t="e">
        <f t="shared" si="1"/>
        <v>#REF!</v>
      </c>
      <c r="L59" s="20"/>
    </row>
    <row r="60" spans="2:12" ht="15.75" x14ac:dyDescent="0.25">
      <c r="B60" s="105">
        <v>92455</v>
      </c>
      <c r="C60" s="94" t="e">
        <f>VLOOKUP(B60,#REF!,2,0)</f>
        <v>#REF!</v>
      </c>
      <c r="D60" s="95" t="e">
        <f>VLOOKUP(B60,#REF!,3,0)</f>
        <v>#REF!</v>
      </c>
      <c r="E60" s="94" t="e">
        <f>VLOOKUP(B60,#REF!,4,0)</f>
        <v>#REF!</v>
      </c>
      <c r="F60" s="96" t="e">
        <f>SUMIF(#REF!,B60,#REF!)</f>
        <v>#REF!</v>
      </c>
      <c r="G60" s="97" t="e">
        <f>VLOOKUP(B60,#REF!,7,0)</f>
        <v>#REF!</v>
      </c>
      <c r="H60" s="98" t="e">
        <f t="shared" si="0"/>
        <v>#REF!</v>
      </c>
      <c r="I60" s="99" t="e">
        <f>H60/#REF!</f>
        <v>#REF!</v>
      </c>
      <c r="J60" s="167" t="e">
        <f>SUM($I$10:I60)</f>
        <v>#REF!</v>
      </c>
      <c r="K60" s="107" t="e">
        <f t="shared" si="1"/>
        <v>#REF!</v>
      </c>
      <c r="L60" s="20"/>
    </row>
    <row r="61" spans="2:12" ht="15.75" x14ac:dyDescent="0.25">
      <c r="B61" s="105" t="s">
        <v>126</v>
      </c>
      <c r="C61" s="94" t="e">
        <f>VLOOKUP(B61,#REF!,2,0)</f>
        <v>#REF!</v>
      </c>
      <c r="D61" s="95" t="e">
        <f>VLOOKUP(B61,#REF!,3,0)</f>
        <v>#REF!</v>
      </c>
      <c r="E61" s="94" t="e">
        <f>VLOOKUP(B61,#REF!,4,0)</f>
        <v>#REF!</v>
      </c>
      <c r="F61" s="96" t="e">
        <f>SUMIF(#REF!,B61,#REF!)</f>
        <v>#REF!</v>
      </c>
      <c r="G61" s="97" t="e">
        <f>VLOOKUP(B61,#REF!,7,0)</f>
        <v>#REF!</v>
      </c>
      <c r="H61" s="98" t="e">
        <f t="shared" si="0"/>
        <v>#REF!</v>
      </c>
      <c r="I61" s="99" t="e">
        <f>H61/#REF!</f>
        <v>#REF!</v>
      </c>
      <c r="J61" s="167" t="e">
        <f>SUM($I$10:I61)</f>
        <v>#REF!</v>
      </c>
      <c r="K61" s="107" t="e">
        <f t="shared" si="1"/>
        <v>#REF!</v>
      </c>
      <c r="L61" s="20"/>
    </row>
    <row r="62" spans="2:12" ht="15.75" x14ac:dyDescent="0.25">
      <c r="B62" s="105" t="s">
        <v>129</v>
      </c>
      <c r="C62" s="94" t="e">
        <f>VLOOKUP(B62,#REF!,2,0)</f>
        <v>#REF!</v>
      </c>
      <c r="D62" s="95" t="e">
        <f>VLOOKUP(B62,#REF!,3,0)</f>
        <v>#REF!</v>
      </c>
      <c r="E62" s="94" t="e">
        <f>VLOOKUP(B62,#REF!,4,0)</f>
        <v>#REF!</v>
      </c>
      <c r="F62" s="96" t="e">
        <f>SUMIF(#REF!,B62,#REF!)</f>
        <v>#REF!</v>
      </c>
      <c r="G62" s="97" t="e">
        <f>VLOOKUP(B62,#REF!,7,0)</f>
        <v>#REF!</v>
      </c>
      <c r="H62" s="98" t="e">
        <f t="shared" si="0"/>
        <v>#REF!</v>
      </c>
      <c r="I62" s="99" t="e">
        <f>H62/#REF!</f>
        <v>#REF!</v>
      </c>
      <c r="J62" s="167" t="e">
        <f>SUM($I$10:I62)</f>
        <v>#REF!</v>
      </c>
      <c r="K62" s="107" t="e">
        <f t="shared" si="1"/>
        <v>#REF!</v>
      </c>
      <c r="L62" s="20"/>
    </row>
    <row r="63" spans="2:12" ht="15.75" x14ac:dyDescent="0.25">
      <c r="B63" s="105" t="s">
        <v>84</v>
      </c>
      <c r="C63" s="94" t="e">
        <f>VLOOKUP(B63,#REF!,2,0)</f>
        <v>#REF!</v>
      </c>
      <c r="D63" s="95" t="e">
        <f>VLOOKUP(B63,#REF!,3,0)</f>
        <v>#REF!</v>
      </c>
      <c r="E63" s="94" t="e">
        <f>VLOOKUP(B63,#REF!,4,0)</f>
        <v>#REF!</v>
      </c>
      <c r="F63" s="96" t="e">
        <f>SUMIF(#REF!,B63,#REF!)</f>
        <v>#REF!</v>
      </c>
      <c r="G63" s="97" t="e">
        <f>VLOOKUP(B63,#REF!,7,0)</f>
        <v>#REF!</v>
      </c>
      <c r="H63" s="98" t="e">
        <f t="shared" si="0"/>
        <v>#REF!</v>
      </c>
      <c r="I63" s="99" t="e">
        <f>H63/#REF!</f>
        <v>#REF!</v>
      </c>
      <c r="J63" s="167" t="e">
        <f>SUM($I$10:I63)</f>
        <v>#REF!</v>
      </c>
      <c r="K63" s="107" t="e">
        <f t="shared" si="1"/>
        <v>#REF!</v>
      </c>
      <c r="L63" s="20"/>
    </row>
    <row r="64" spans="2:12" ht="15.75" x14ac:dyDescent="0.25">
      <c r="B64" s="105" t="s">
        <v>88</v>
      </c>
      <c r="C64" s="94" t="e">
        <f>VLOOKUP(B64,#REF!,2,0)</f>
        <v>#REF!</v>
      </c>
      <c r="D64" s="95" t="e">
        <f>VLOOKUP(B64,#REF!,3,0)</f>
        <v>#REF!</v>
      </c>
      <c r="E64" s="94" t="e">
        <f>VLOOKUP(B64,#REF!,4,0)</f>
        <v>#REF!</v>
      </c>
      <c r="F64" s="96" t="e">
        <f>SUMIF(#REF!,B64,#REF!)</f>
        <v>#REF!</v>
      </c>
      <c r="G64" s="97" t="e">
        <f>VLOOKUP(B64,#REF!,7,0)</f>
        <v>#REF!</v>
      </c>
      <c r="H64" s="98" t="e">
        <f t="shared" si="0"/>
        <v>#REF!</v>
      </c>
      <c r="I64" s="99" t="e">
        <f>H64/#REF!</f>
        <v>#REF!</v>
      </c>
      <c r="J64" s="167" t="e">
        <f>SUM($I$10:I64)</f>
        <v>#REF!</v>
      </c>
      <c r="K64" s="107" t="e">
        <f t="shared" si="1"/>
        <v>#REF!</v>
      </c>
      <c r="L64" s="20"/>
    </row>
    <row r="65" spans="2:12" ht="15.75" x14ac:dyDescent="0.25">
      <c r="B65" s="105" t="s">
        <v>192</v>
      </c>
      <c r="C65" s="94" t="e">
        <f>VLOOKUP(B65,#REF!,2,0)</f>
        <v>#REF!</v>
      </c>
      <c r="D65" s="95" t="e">
        <f>VLOOKUP(B65,#REF!,3,0)</f>
        <v>#REF!</v>
      </c>
      <c r="E65" s="94" t="e">
        <f>VLOOKUP(B65,#REF!,4,0)</f>
        <v>#REF!</v>
      </c>
      <c r="F65" s="96" t="e">
        <f>SUMIF(#REF!,B65,#REF!)</f>
        <v>#REF!</v>
      </c>
      <c r="G65" s="97" t="e">
        <f>VLOOKUP(B65,#REF!,7,0)</f>
        <v>#REF!</v>
      </c>
      <c r="H65" s="98" t="e">
        <f t="shared" si="0"/>
        <v>#REF!</v>
      </c>
      <c r="I65" s="99" t="e">
        <f>H65/#REF!</f>
        <v>#REF!</v>
      </c>
      <c r="J65" s="167" t="e">
        <f>SUM($I$10:I65)</f>
        <v>#REF!</v>
      </c>
      <c r="K65" s="107" t="e">
        <f t="shared" si="1"/>
        <v>#REF!</v>
      </c>
      <c r="L65" s="20"/>
    </row>
    <row r="66" spans="2:12" ht="15.75" x14ac:dyDescent="0.25">
      <c r="B66" s="189">
        <v>7250200110</v>
      </c>
      <c r="C66" s="94" t="e">
        <f>VLOOKUP(B66,#REF!,2,0)</f>
        <v>#REF!</v>
      </c>
      <c r="D66" s="95" t="e">
        <f>VLOOKUP(B66,#REF!,3,0)</f>
        <v>#REF!</v>
      </c>
      <c r="E66" s="94" t="e">
        <f>VLOOKUP(B66,#REF!,4,0)</f>
        <v>#REF!</v>
      </c>
      <c r="F66" s="96" t="e">
        <f>SUMIF(#REF!,B66,#REF!)</f>
        <v>#REF!</v>
      </c>
      <c r="G66" s="97" t="e">
        <f>VLOOKUP(B66,#REF!,7,0)</f>
        <v>#REF!</v>
      </c>
      <c r="H66" s="98" t="e">
        <f t="shared" si="0"/>
        <v>#REF!</v>
      </c>
      <c r="I66" s="99" t="e">
        <f>H66/#REF!</f>
        <v>#REF!</v>
      </c>
      <c r="J66" s="167" t="e">
        <f>SUM($I$10:I66)</f>
        <v>#REF!</v>
      </c>
      <c r="K66" s="107" t="e">
        <f t="shared" si="1"/>
        <v>#REF!</v>
      </c>
      <c r="L66" s="20"/>
    </row>
    <row r="67" spans="2:12" ht="15.75" x14ac:dyDescent="0.25">
      <c r="B67" s="105" t="s">
        <v>32</v>
      </c>
      <c r="C67" s="94" t="e">
        <f>VLOOKUP(B67,#REF!,2,0)</f>
        <v>#REF!</v>
      </c>
      <c r="D67" s="95" t="e">
        <f>VLOOKUP(B67,#REF!,3,0)</f>
        <v>#REF!</v>
      </c>
      <c r="E67" s="94" t="e">
        <f>VLOOKUP(B67,#REF!,4,0)</f>
        <v>#REF!</v>
      </c>
      <c r="F67" s="96" t="e">
        <f>SUMIF(#REF!,B67,#REF!)</f>
        <v>#REF!</v>
      </c>
      <c r="G67" s="102" t="e">
        <f>VLOOKUP(B67,#REF!,7,0)</f>
        <v>#REF!</v>
      </c>
      <c r="H67" s="103" t="e">
        <f t="shared" si="0"/>
        <v>#REF!</v>
      </c>
      <c r="I67" s="104" t="e">
        <f>H67/#REF!</f>
        <v>#REF!</v>
      </c>
      <c r="J67" s="167" t="e">
        <f>SUM($I$10:I67)</f>
        <v>#REF!</v>
      </c>
      <c r="K67" s="107" t="e">
        <f t="shared" si="1"/>
        <v>#REF!</v>
      </c>
      <c r="L67" s="20"/>
    </row>
    <row r="68" spans="2:12" ht="15.75" x14ac:dyDescent="0.25">
      <c r="B68" s="105" t="s">
        <v>19</v>
      </c>
      <c r="C68" s="94" t="e">
        <f>VLOOKUP(B68,#REF!,2,0)</f>
        <v>#REF!</v>
      </c>
      <c r="D68" s="95" t="e">
        <f>VLOOKUP(B68,#REF!,3,0)</f>
        <v>#REF!</v>
      </c>
      <c r="E68" s="94" t="e">
        <f>VLOOKUP(B68,#REF!,4,0)</f>
        <v>#REF!</v>
      </c>
      <c r="F68" s="96" t="e">
        <f>SUMIF(#REF!,B68,#REF!)</f>
        <v>#REF!</v>
      </c>
      <c r="G68" s="102" t="e">
        <f>VLOOKUP(B68,#REF!,7,0)</f>
        <v>#REF!</v>
      </c>
      <c r="H68" s="103" t="e">
        <f t="shared" si="0"/>
        <v>#REF!</v>
      </c>
      <c r="I68" s="104" t="e">
        <f>H68/#REF!</f>
        <v>#REF!</v>
      </c>
      <c r="J68" s="167" t="e">
        <f>SUM($I$10:I68)</f>
        <v>#REF!</v>
      </c>
      <c r="K68" s="107" t="e">
        <f t="shared" si="1"/>
        <v>#REF!</v>
      </c>
      <c r="L68" s="20"/>
    </row>
    <row r="69" spans="2:12" ht="15.75" x14ac:dyDescent="0.25">
      <c r="B69" s="106">
        <v>7010100040</v>
      </c>
      <c r="C69" s="100" t="e">
        <f>VLOOKUP(B69,#REF!,2,0)</f>
        <v>#REF!</v>
      </c>
      <c r="D69" s="101" t="e">
        <f>VLOOKUP(B69,#REF!,3,0)</f>
        <v>#REF!</v>
      </c>
      <c r="E69" s="100" t="e">
        <f>VLOOKUP(B69,#REF!,4,0)</f>
        <v>#REF!</v>
      </c>
      <c r="F69" s="96" t="e">
        <f>SUMIF(#REF!,B69,#REF!)</f>
        <v>#REF!</v>
      </c>
      <c r="G69" s="102" t="e">
        <f>VLOOKUP(B69,#REF!,7,0)</f>
        <v>#REF!</v>
      </c>
      <c r="H69" s="103" t="e">
        <f t="shared" si="0"/>
        <v>#REF!</v>
      </c>
      <c r="I69" s="104" t="e">
        <f>H69/#REF!</f>
        <v>#REF!</v>
      </c>
      <c r="J69" s="167" t="e">
        <f>SUM($I$10:I69)</f>
        <v>#REF!</v>
      </c>
      <c r="K69" s="107" t="e">
        <f t="shared" si="1"/>
        <v>#REF!</v>
      </c>
      <c r="L69" s="20"/>
    </row>
    <row r="70" spans="2:12" ht="15.75" x14ac:dyDescent="0.25">
      <c r="B70" s="105">
        <v>7010100100</v>
      </c>
      <c r="C70" s="94" t="e">
        <f>VLOOKUP(B70,#REF!,2,0)</f>
        <v>#REF!</v>
      </c>
      <c r="D70" s="95" t="e">
        <f>VLOOKUP(B70,#REF!,3,0)</f>
        <v>#REF!</v>
      </c>
      <c r="E70" s="94" t="e">
        <f>VLOOKUP(B70,#REF!,4,0)</f>
        <v>#REF!</v>
      </c>
      <c r="F70" s="96" t="e">
        <f>SUMIF(#REF!,B70,#REF!)</f>
        <v>#REF!</v>
      </c>
      <c r="G70" s="102" t="e">
        <f>VLOOKUP(B70,#REF!,7,0)</f>
        <v>#REF!</v>
      </c>
      <c r="H70" s="103" t="e">
        <f t="shared" si="0"/>
        <v>#REF!</v>
      </c>
      <c r="I70" s="104" t="e">
        <f>H70/#REF!</f>
        <v>#REF!</v>
      </c>
      <c r="J70" s="167" t="e">
        <f>SUM($I$10:I70)</f>
        <v>#REF!</v>
      </c>
      <c r="K70" s="107" t="e">
        <f t="shared" si="1"/>
        <v>#REF!</v>
      </c>
      <c r="L70" s="20"/>
    </row>
    <row r="71" spans="2:12" ht="15.75" x14ac:dyDescent="0.25">
      <c r="B71" s="105" t="s">
        <v>101</v>
      </c>
      <c r="C71" s="94" t="e">
        <f>VLOOKUP(B71,#REF!,2,0)</f>
        <v>#REF!</v>
      </c>
      <c r="D71" s="95" t="e">
        <f>VLOOKUP(B71,#REF!,3,0)</f>
        <v>#REF!</v>
      </c>
      <c r="E71" s="94" t="e">
        <f>VLOOKUP(B71,#REF!,4,0)</f>
        <v>#REF!</v>
      </c>
      <c r="F71" s="96" t="e">
        <f>SUMIF(#REF!,B71,#REF!)</f>
        <v>#REF!</v>
      </c>
      <c r="G71" s="97" t="e">
        <f>VLOOKUP(B71,#REF!,7,0)</f>
        <v>#REF!</v>
      </c>
      <c r="H71" s="98" t="e">
        <f t="shared" si="0"/>
        <v>#REF!</v>
      </c>
      <c r="I71" s="99" t="e">
        <f>H71/#REF!</f>
        <v>#REF!</v>
      </c>
      <c r="J71" s="167" t="e">
        <f>SUM($I$10:I71)</f>
        <v>#REF!</v>
      </c>
      <c r="K71" s="107" t="e">
        <f t="shared" si="1"/>
        <v>#REF!</v>
      </c>
      <c r="L71" s="20"/>
    </row>
    <row r="72" spans="2:12" ht="15.75" x14ac:dyDescent="0.25">
      <c r="B72" s="105" t="s">
        <v>135</v>
      </c>
      <c r="C72" s="94" t="e">
        <f>VLOOKUP(B72,#REF!,2,0)</f>
        <v>#REF!</v>
      </c>
      <c r="D72" s="95" t="e">
        <f>VLOOKUP(B72,#REF!,3,0)</f>
        <v>#REF!</v>
      </c>
      <c r="E72" s="94" t="e">
        <f>VLOOKUP(B72,#REF!,4,0)</f>
        <v>#REF!</v>
      </c>
      <c r="F72" s="96" t="e">
        <f>SUMIF(#REF!,B72,#REF!)</f>
        <v>#REF!</v>
      </c>
      <c r="G72" s="97" t="e">
        <f>VLOOKUP(B72,#REF!,7,0)</f>
        <v>#REF!</v>
      </c>
      <c r="H72" s="98" t="e">
        <f t="shared" si="0"/>
        <v>#REF!</v>
      </c>
      <c r="I72" s="99" t="e">
        <f>H72/#REF!</f>
        <v>#REF!</v>
      </c>
      <c r="J72" s="167" t="e">
        <f>SUM($I$10:I72)</f>
        <v>#REF!</v>
      </c>
      <c r="K72" s="107" t="e">
        <f t="shared" si="1"/>
        <v>#REF!</v>
      </c>
      <c r="L72" s="20"/>
    </row>
    <row r="73" spans="2:12" ht="15.75" x14ac:dyDescent="0.25">
      <c r="B73" s="105" t="s">
        <v>125</v>
      </c>
      <c r="C73" s="94" t="e">
        <f>VLOOKUP(B73,#REF!,2,0)</f>
        <v>#REF!</v>
      </c>
      <c r="D73" s="95" t="e">
        <f>VLOOKUP(B73,#REF!,3,0)</f>
        <v>#REF!</v>
      </c>
      <c r="E73" s="94" t="e">
        <f>VLOOKUP(B73,#REF!,4,0)</f>
        <v>#REF!</v>
      </c>
      <c r="F73" s="96" t="e">
        <f>SUMIF(#REF!,B73,#REF!)</f>
        <v>#REF!</v>
      </c>
      <c r="G73" s="97" t="e">
        <f>VLOOKUP(B73,#REF!,7,0)</f>
        <v>#REF!</v>
      </c>
      <c r="H73" s="98" t="e">
        <f t="shared" si="0"/>
        <v>#REF!</v>
      </c>
      <c r="I73" s="99" t="e">
        <f>H73/#REF!</f>
        <v>#REF!</v>
      </c>
      <c r="J73" s="167" t="e">
        <f>SUM($I$10:I73)</f>
        <v>#REF!</v>
      </c>
      <c r="K73" s="107" t="e">
        <f t="shared" si="1"/>
        <v>#REF!</v>
      </c>
      <c r="L73" s="20"/>
    </row>
    <row r="74" spans="2:12" ht="15.75" x14ac:dyDescent="0.25">
      <c r="B74" s="105">
        <v>7030100680</v>
      </c>
      <c r="C74" s="94" t="e">
        <f>VLOOKUP(B74,#REF!,2,0)</f>
        <v>#REF!</v>
      </c>
      <c r="D74" s="95" t="e">
        <f>VLOOKUP(B74,#REF!,3,0)</f>
        <v>#REF!</v>
      </c>
      <c r="E74" s="94" t="e">
        <f>VLOOKUP(B74,#REF!,4,0)</f>
        <v>#REF!</v>
      </c>
      <c r="F74" s="96" t="e">
        <f>SUMIF(#REF!,B74,#REF!)</f>
        <v>#REF!</v>
      </c>
      <c r="G74" s="97" t="e">
        <f>VLOOKUP(B74,#REF!,7,0)</f>
        <v>#REF!</v>
      </c>
      <c r="H74" s="98" t="e">
        <f t="shared" ref="H74:H137" si="2">TRUNC(F74*G74,2)</f>
        <v>#REF!</v>
      </c>
      <c r="I74" s="99" t="e">
        <f>H74/#REF!</f>
        <v>#REF!</v>
      </c>
      <c r="J74" s="167" t="e">
        <f>SUM($I$10:I74)</f>
        <v>#REF!</v>
      </c>
      <c r="K74" s="107" t="e">
        <f t="shared" ref="K74:K137" si="3">IF(J74&lt;80%,"A",IF(J74&lt;95%,"B",IF(J74&lt;150%,"C",0)))</f>
        <v>#REF!</v>
      </c>
      <c r="L74" s="20"/>
    </row>
    <row r="75" spans="2:12" ht="15.75" x14ac:dyDescent="0.25">
      <c r="B75" s="105" t="s">
        <v>49</v>
      </c>
      <c r="C75" s="94" t="e">
        <f>VLOOKUP(B75,#REF!,2,0)</f>
        <v>#REF!</v>
      </c>
      <c r="D75" s="95" t="e">
        <f>VLOOKUP(B75,#REF!,3,0)</f>
        <v>#REF!</v>
      </c>
      <c r="E75" s="94" t="e">
        <f>VLOOKUP(B75,#REF!,4,0)</f>
        <v>#REF!</v>
      </c>
      <c r="F75" s="96" t="e">
        <f>SUMIF(#REF!,B75,#REF!)</f>
        <v>#REF!</v>
      </c>
      <c r="G75" s="97" t="e">
        <f>VLOOKUP(B75,#REF!,7,0)</f>
        <v>#REF!</v>
      </c>
      <c r="H75" s="98" t="e">
        <f t="shared" si="2"/>
        <v>#REF!</v>
      </c>
      <c r="I75" s="99" t="e">
        <f>H75/#REF!</f>
        <v>#REF!</v>
      </c>
      <c r="J75" s="167" t="e">
        <f>SUM($I$10:I75)</f>
        <v>#REF!</v>
      </c>
      <c r="K75" s="107" t="e">
        <f t="shared" si="3"/>
        <v>#REF!</v>
      </c>
      <c r="L75" s="20"/>
    </row>
    <row r="76" spans="2:12" ht="15.75" x14ac:dyDescent="0.25">
      <c r="B76" s="105" t="s">
        <v>230</v>
      </c>
      <c r="C76" s="94" t="e">
        <f>VLOOKUP(B76,#REF!,2,0)</f>
        <v>#REF!</v>
      </c>
      <c r="D76" s="95" t="e">
        <f>VLOOKUP(B76,#REF!,3,0)</f>
        <v>#REF!</v>
      </c>
      <c r="E76" s="94" t="e">
        <f>VLOOKUP(B76,#REF!,4,0)</f>
        <v>#REF!</v>
      </c>
      <c r="F76" s="96" t="e">
        <f>SUMIF(#REF!,B76,#REF!)</f>
        <v>#REF!</v>
      </c>
      <c r="G76" s="97" t="e">
        <f>VLOOKUP(B76,#REF!,7,0)</f>
        <v>#REF!</v>
      </c>
      <c r="H76" s="98" t="e">
        <f t="shared" si="2"/>
        <v>#REF!</v>
      </c>
      <c r="I76" s="99" t="e">
        <f>H76/#REF!</f>
        <v>#REF!</v>
      </c>
      <c r="J76" s="167" t="e">
        <f>SUM($I$10:I76)</f>
        <v>#REF!</v>
      </c>
      <c r="K76" s="107" t="e">
        <f t="shared" si="3"/>
        <v>#REF!</v>
      </c>
      <c r="L76" s="20"/>
    </row>
    <row r="77" spans="2:12" ht="15.75" x14ac:dyDescent="0.25">
      <c r="B77" s="105" t="s">
        <v>119</v>
      </c>
      <c r="C77" s="94" t="e">
        <f>VLOOKUP(B77,#REF!,2,0)</f>
        <v>#REF!</v>
      </c>
      <c r="D77" s="95" t="e">
        <f>VLOOKUP(B77,#REF!,3,0)</f>
        <v>#REF!</v>
      </c>
      <c r="E77" s="94" t="e">
        <f>VLOOKUP(B77,#REF!,4,0)</f>
        <v>#REF!</v>
      </c>
      <c r="F77" s="96" t="e">
        <f>SUMIF(#REF!,B77,#REF!)</f>
        <v>#REF!</v>
      </c>
      <c r="G77" s="97" t="e">
        <f>VLOOKUP(B77,#REF!,7,0)</f>
        <v>#REF!</v>
      </c>
      <c r="H77" s="98" t="e">
        <f t="shared" si="2"/>
        <v>#REF!</v>
      </c>
      <c r="I77" s="99" t="e">
        <f>H77/#REF!</f>
        <v>#REF!</v>
      </c>
      <c r="J77" s="167" t="e">
        <f>SUM($I$10:I77)</f>
        <v>#REF!</v>
      </c>
      <c r="K77" s="107" t="e">
        <f t="shared" si="3"/>
        <v>#REF!</v>
      </c>
      <c r="L77" s="20"/>
    </row>
    <row r="78" spans="2:12" ht="15.75" x14ac:dyDescent="0.25">
      <c r="B78" s="105">
        <v>200141</v>
      </c>
      <c r="C78" s="94" t="e">
        <f>VLOOKUP(B78,#REF!,2,0)</f>
        <v>#REF!</v>
      </c>
      <c r="D78" s="95" t="e">
        <f>VLOOKUP(B78,#REF!,3,0)</f>
        <v>#REF!</v>
      </c>
      <c r="E78" s="94" t="e">
        <f>VLOOKUP(B78,#REF!,4,0)</f>
        <v>#REF!</v>
      </c>
      <c r="F78" s="96" t="e">
        <f>SUMIF(#REF!,B78,#REF!)</f>
        <v>#REF!</v>
      </c>
      <c r="G78" s="97" t="e">
        <f>VLOOKUP(B78,#REF!,7,0)</f>
        <v>#REF!</v>
      </c>
      <c r="H78" s="98" t="e">
        <f t="shared" si="2"/>
        <v>#REF!</v>
      </c>
      <c r="I78" s="99" t="e">
        <f>H78/#REF!</f>
        <v>#REF!</v>
      </c>
      <c r="J78" s="167" t="e">
        <f>SUM($I$10:I78)</f>
        <v>#REF!</v>
      </c>
      <c r="K78" s="107" t="e">
        <f t="shared" si="3"/>
        <v>#REF!</v>
      </c>
      <c r="L78" s="20"/>
    </row>
    <row r="79" spans="2:12" ht="15.75" x14ac:dyDescent="0.25">
      <c r="B79" s="105">
        <v>90228</v>
      </c>
      <c r="C79" s="94" t="e">
        <f>VLOOKUP(B79,#REF!,2,0)</f>
        <v>#REF!</v>
      </c>
      <c r="D79" s="95" t="e">
        <f>VLOOKUP(B79,#REF!,3,0)</f>
        <v>#REF!</v>
      </c>
      <c r="E79" s="94" t="e">
        <f>VLOOKUP(B79,#REF!,4,0)</f>
        <v>#REF!</v>
      </c>
      <c r="F79" s="96" t="e">
        <f>SUMIF(#REF!,B79,#REF!)</f>
        <v>#REF!</v>
      </c>
      <c r="G79" s="97" t="e">
        <f>VLOOKUP(B79,#REF!,7,0)</f>
        <v>#REF!</v>
      </c>
      <c r="H79" s="98" t="e">
        <f t="shared" si="2"/>
        <v>#REF!</v>
      </c>
      <c r="I79" s="99" t="e">
        <f>H79/#REF!</f>
        <v>#REF!</v>
      </c>
      <c r="J79" s="167" t="e">
        <f>SUM($I$10:I79)</f>
        <v>#REF!</v>
      </c>
      <c r="K79" s="107" t="e">
        <f t="shared" si="3"/>
        <v>#REF!</v>
      </c>
    </row>
    <row r="80" spans="2:12" ht="15.75" x14ac:dyDescent="0.25">
      <c r="B80" s="105" t="s">
        <v>167</v>
      </c>
      <c r="C80" s="94" t="e">
        <f>VLOOKUP(B80,#REF!,2,0)</f>
        <v>#REF!</v>
      </c>
      <c r="D80" s="95" t="e">
        <f>VLOOKUP(B80,#REF!,3,0)</f>
        <v>#REF!</v>
      </c>
      <c r="E80" s="94" t="e">
        <f>VLOOKUP(B80,#REF!,4,0)</f>
        <v>#REF!</v>
      </c>
      <c r="F80" s="96" t="e">
        <f>SUMIF(#REF!,B80,#REF!)</f>
        <v>#REF!</v>
      </c>
      <c r="G80" s="97" t="e">
        <f>VLOOKUP(B80,#REF!,7,0)</f>
        <v>#REF!</v>
      </c>
      <c r="H80" s="98" t="e">
        <f t="shared" si="2"/>
        <v>#REF!</v>
      </c>
      <c r="I80" s="99" t="e">
        <f>H80/#REF!</f>
        <v>#REF!</v>
      </c>
      <c r="J80" s="167" t="e">
        <f>SUM($I$10:I80)</f>
        <v>#REF!</v>
      </c>
      <c r="K80" s="107" t="e">
        <f t="shared" si="3"/>
        <v>#REF!</v>
      </c>
    </row>
    <row r="81" spans="2:11" ht="15.75" x14ac:dyDescent="0.25">
      <c r="B81" s="105" t="s">
        <v>166</v>
      </c>
      <c r="C81" s="94" t="e">
        <f>VLOOKUP(B81,#REF!,2,0)</f>
        <v>#REF!</v>
      </c>
      <c r="D81" s="95" t="e">
        <f>VLOOKUP(B81,#REF!,3,0)</f>
        <v>#REF!</v>
      </c>
      <c r="E81" s="94" t="e">
        <f>VLOOKUP(B81,#REF!,4,0)</f>
        <v>#REF!</v>
      </c>
      <c r="F81" s="96" t="e">
        <f>SUMIF(#REF!,B81,#REF!)</f>
        <v>#REF!</v>
      </c>
      <c r="G81" s="97" t="e">
        <f>VLOOKUP(B81,#REF!,7,0)</f>
        <v>#REF!</v>
      </c>
      <c r="H81" s="98" t="e">
        <f t="shared" si="2"/>
        <v>#REF!</v>
      </c>
      <c r="I81" s="99" t="e">
        <f>H81/#REF!</f>
        <v>#REF!</v>
      </c>
      <c r="J81" s="167" t="e">
        <f>SUM($I$10:I81)</f>
        <v>#REF!</v>
      </c>
      <c r="K81" s="107" t="e">
        <f t="shared" si="3"/>
        <v>#REF!</v>
      </c>
    </row>
    <row r="82" spans="2:11" ht="15.75" x14ac:dyDescent="0.25">
      <c r="B82" s="105" t="s">
        <v>128</v>
      </c>
      <c r="C82" s="94" t="e">
        <f>VLOOKUP(B82,#REF!,2,0)</f>
        <v>#REF!</v>
      </c>
      <c r="D82" s="95" t="e">
        <f>VLOOKUP(B82,#REF!,3,0)</f>
        <v>#REF!</v>
      </c>
      <c r="E82" s="94" t="e">
        <f>VLOOKUP(B82,#REF!,4,0)</f>
        <v>#REF!</v>
      </c>
      <c r="F82" s="96" t="e">
        <f>SUMIF(#REF!,B82,#REF!)</f>
        <v>#REF!</v>
      </c>
      <c r="G82" s="97" t="e">
        <f>VLOOKUP(B82,#REF!,7,0)</f>
        <v>#REF!</v>
      </c>
      <c r="H82" s="98" t="e">
        <f t="shared" si="2"/>
        <v>#REF!</v>
      </c>
      <c r="I82" s="99" t="e">
        <f>H82/#REF!</f>
        <v>#REF!</v>
      </c>
      <c r="J82" s="167" t="e">
        <f>SUM($I$10:I82)</f>
        <v>#REF!</v>
      </c>
      <c r="K82" s="107" t="e">
        <f t="shared" si="3"/>
        <v>#REF!</v>
      </c>
    </row>
    <row r="83" spans="2:11" ht="15.75" x14ac:dyDescent="0.25">
      <c r="B83" s="105">
        <v>7010100010</v>
      </c>
      <c r="C83" s="94" t="e">
        <f>VLOOKUP(B83,#REF!,2,0)</f>
        <v>#REF!</v>
      </c>
      <c r="D83" s="95" t="e">
        <f>VLOOKUP(B83,#REF!,3,0)</f>
        <v>#REF!</v>
      </c>
      <c r="E83" s="94" t="e">
        <f>VLOOKUP(B83,#REF!,4,0)</f>
        <v>#REF!</v>
      </c>
      <c r="F83" s="96" t="e">
        <f>SUMIF(#REF!,B83,#REF!)</f>
        <v>#REF!</v>
      </c>
      <c r="G83" s="102" t="e">
        <f>VLOOKUP(B83,#REF!,7,0)</f>
        <v>#REF!</v>
      </c>
      <c r="H83" s="103" t="e">
        <f t="shared" si="2"/>
        <v>#REF!</v>
      </c>
      <c r="I83" s="104" t="e">
        <f>H83/#REF!</f>
        <v>#REF!</v>
      </c>
      <c r="J83" s="167" t="e">
        <f>SUM($I$10:I83)</f>
        <v>#REF!</v>
      </c>
      <c r="K83" s="107" t="e">
        <f t="shared" si="3"/>
        <v>#REF!</v>
      </c>
    </row>
    <row r="84" spans="2:11" ht="15.75" x14ac:dyDescent="0.25">
      <c r="B84" s="105" t="s">
        <v>203</v>
      </c>
      <c r="C84" s="94" t="e">
        <f>VLOOKUP(B84,#REF!,2,0)</f>
        <v>#REF!</v>
      </c>
      <c r="D84" s="95" t="e">
        <f>VLOOKUP(B84,#REF!,3,0)</f>
        <v>#REF!</v>
      </c>
      <c r="E84" s="94" t="e">
        <f>VLOOKUP(B84,#REF!,4,0)</f>
        <v>#REF!</v>
      </c>
      <c r="F84" s="96" t="e">
        <f>SUMIF(#REF!,B84,#REF!)</f>
        <v>#REF!</v>
      </c>
      <c r="G84" s="97" t="e">
        <f>VLOOKUP(B84,#REF!,7,0)</f>
        <v>#REF!</v>
      </c>
      <c r="H84" s="98" t="e">
        <f t="shared" si="2"/>
        <v>#REF!</v>
      </c>
      <c r="I84" s="99" t="e">
        <f>H84/#REF!</f>
        <v>#REF!</v>
      </c>
      <c r="J84" s="167" t="e">
        <f>SUM($I$10:I84)</f>
        <v>#REF!</v>
      </c>
      <c r="K84" s="107" t="e">
        <f t="shared" si="3"/>
        <v>#REF!</v>
      </c>
    </row>
    <row r="85" spans="2:11" ht="15.75" x14ac:dyDescent="0.25">
      <c r="B85" s="105" t="s">
        <v>89</v>
      </c>
      <c r="C85" s="94" t="e">
        <f>VLOOKUP(B85,#REF!,2,0)</f>
        <v>#REF!</v>
      </c>
      <c r="D85" s="95" t="e">
        <f>VLOOKUP(B85,#REF!,3,0)</f>
        <v>#REF!</v>
      </c>
      <c r="E85" s="94" t="e">
        <f>VLOOKUP(B85,#REF!,4,0)</f>
        <v>#REF!</v>
      </c>
      <c r="F85" s="96" t="e">
        <f>SUMIF(#REF!,B85,#REF!)</f>
        <v>#REF!</v>
      </c>
      <c r="G85" s="97" t="e">
        <f>VLOOKUP(B85,#REF!,7,0)</f>
        <v>#REF!</v>
      </c>
      <c r="H85" s="98" t="e">
        <f t="shared" si="2"/>
        <v>#REF!</v>
      </c>
      <c r="I85" s="99" t="e">
        <f>H85/#REF!</f>
        <v>#REF!</v>
      </c>
      <c r="J85" s="167" t="e">
        <f>SUM($I$10:I85)</f>
        <v>#REF!</v>
      </c>
      <c r="K85" s="107" t="e">
        <f t="shared" si="3"/>
        <v>#REF!</v>
      </c>
    </row>
    <row r="86" spans="2:11" ht="15.75" x14ac:dyDescent="0.25">
      <c r="B86" s="105" t="s">
        <v>118</v>
      </c>
      <c r="C86" s="94" t="e">
        <f>VLOOKUP(B86,#REF!,2,0)</f>
        <v>#REF!</v>
      </c>
      <c r="D86" s="95" t="e">
        <f>VLOOKUP(B86,#REF!,3,0)</f>
        <v>#REF!</v>
      </c>
      <c r="E86" s="94" t="e">
        <f>VLOOKUP(B86,#REF!,4,0)</f>
        <v>#REF!</v>
      </c>
      <c r="F86" s="96" t="e">
        <f>SUMIF(#REF!,B86,#REF!)</f>
        <v>#REF!</v>
      </c>
      <c r="G86" s="97" t="e">
        <f>VLOOKUP(B86,#REF!,7,0)</f>
        <v>#REF!</v>
      </c>
      <c r="H86" s="98" t="e">
        <f t="shared" si="2"/>
        <v>#REF!</v>
      </c>
      <c r="I86" s="99" t="e">
        <f>H86/#REF!</f>
        <v>#REF!</v>
      </c>
      <c r="J86" s="167" t="e">
        <f>SUM($I$10:I86)</f>
        <v>#REF!</v>
      </c>
      <c r="K86" s="107" t="e">
        <f t="shared" si="3"/>
        <v>#REF!</v>
      </c>
    </row>
    <row r="87" spans="2:11" ht="15.75" x14ac:dyDescent="0.25">
      <c r="B87" s="105" t="s">
        <v>102</v>
      </c>
      <c r="C87" s="94" t="e">
        <f>VLOOKUP(B87,#REF!,2,0)</f>
        <v>#REF!</v>
      </c>
      <c r="D87" s="95" t="e">
        <f>VLOOKUP(B87,#REF!,3,0)</f>
        <v>#REF!</v>
      </c>
      <c r="E87" s="94" t="e">
        <f>VLOOKUP(B87,#REF!,4,0)</f>
        <v>#REF!</v>
      </c>
      <c r="F87" s="96" t="e">
        <f>SUMIF(#REF!,B87,#REF!)</f>
        <v>#REF!</v>
      </c>
      <c r="G87" s="97" t="e">
        <f>VLOOKUP(B87,#REF!,7,0)</f>
        <v>#REF!</v>
      </c>
      <c r="H87" s="98" t="e">
        <f t="shared" si="2"/>
        <v>#REF!</v>
      </c>
      <c r="I87" s="99" t="e">
        <f>H87/#REF!</f>
        <v>#REF!</v>
      </c>
      <c r="J87" s="167" t="e">
        <f>SUM($I$10:I87)</f>
        <v>#REF!</v>
      </c>
      <c r="K87" s="107" t="e">
        <f t="shared" si="3"/>
        <v>#REF!</v>
      </c>
    </row>
    <row r="88" spans="2:11" ht="15.75" x14ac:dyDescent="0.25">
      <c r="B88" s="105">
        <v>92419</v>
      </c>
      <c r="C88" s="94" t="e">
        <f>VLOOKUP(B88,#REF!,2,0)</f>
        <v>#REF!</v>
      </c>
      <c r="D88" s="95" t="e">
        <f>VLOOKUP(B88,#REF!,3,0)</f>
        <v>#REF!</v>
      </c>
      <c r="E88" s="94" t="e">
        <f>VLOOKUP(B88,#REF!,4,0)</f>
        <v>#REF!</v>
      </c>
      <c r="F88" s="96" t="e">
        <f>SUMIF(#REF!,B88,#REF!)</f>
        <v>#REF!</v>
      </c>
      <c r="G88" s="97" t="e">
        <f>VLOOKUP(B88,#REF!,7,0)</f>
        <v>#REF!</v>
      </c>
      <c r="H88" s="98" t="e">
        <f t="shared" si="2"/>
        <v>#REF!</v>
      </c>
      <c r="I88" s="99" t="e">
        <f>H88/#REF!</f>
        <v>#REF!</v>
      </c>
      <c r="J88" s="167" t="e">
        <f>SUM($I$10:I88)</f>
        <v>#REF!</v>
      </c>
      <c r="K88" s="107" t="e">
        <f t="shared" si="3"/>
        <v>#REF!</v>
      </c>
    </row>
    <row r="89" spans="2:11" ht="15.75" x14ac:dyDescent="0.25">
      <c r="B89" s="105" t="s">
        <v>62</v>
      </c>
      <c r="C89" s="94" t="e">
        <f>VLOOKUP(B89,#REF!,2,0)</f>
        <v>#REF!</v>
      </c>
      <c r="D89" s="95" t="e">
        <f>VLOOKUP(B89,#REF!,3,0)</f>
        <v>#REF!</v>
      </c>
      <c r="E89" s="94" t="e">
        <f>VLOOKUP(B89,#REF!,4,0)</f>
        <v>#REF!</v>
      </c>
      <c r="F89" s="96" t="e">
        <f>SUMIF(#REF!,B89,#REF!)</f>
        <v>#REF!</v>
      </c>
      <c r="G89" s="97" t="e">
        <f>VLOOKUP(B89,#REF!,7,0)</f>
        <v>#REF!</v>
      </c>
      <c r="H89" s="98" t="e">
        <f t="shared" si="2"/>
        <v>#REF!</v>
      </c>
      <c r="I89" s="99" t="e">
        <f>H89/#REF!</f>
        <v>#REF!</v>
      </c>
      <c r="J89" s="167" t="e">
        <f>SUM($I$10:I89)</f>
        <v>#REF!</v>
      </c>
      <c r="K89" s="107" t="e">
        <f t="shared" si="3"/>
        <v>#REF!</v>
      </c>
    </row>
    <row r="90" spans="2:11" ht="15.75" x14ac:dyDescent="0.25">
      <c r="B90" s="105">
        <v>101480</v>
      </c>
      <c r="C90" s="94" t="e">
        <f>VLOOKUP(B90,#REF!,2,0)</f>
        <v>#REF!</v>
      </c>
      <c r="D90" s="95" t="e">
        <f>VLOOKUP(B90,#REF!,3,0)</f>
        <v>#REF!</v>
      </c>
      <c r="E90" s="94" t="e">
        <f>VLOOKUP(B90,#REF!,4,0)</f>
        <v>#REF!</v>
      </c>
      <c r="F90" s="96" t="e">
        <f>SUMIF(#REF!,B90,#REF!)</f>
        <v>#REF!</v>
      </c>
      <c r="G90" s="97" t="e">
        <f>VLOOKUP(B90,#REF!,7,0)</f>
        <v>#REF!</v>
      </c>
      <c r="H90" s="98" t="e">
        <f t="shared" si="2"/>
        <v>#REF!</v>
      </c>
      <c r="I90" s="99" t="e">
        <f>H90/#REF!</f>
        <v>#REF!</v>
      </c>
      <c r="J90" s="167" t="e">
        <f>SUM($I$10:I90)</f>
        <v>#REF!</v>
      </c>
      <c r="K90" s="107" t="e">
        <f t="shared" si="3"/>
        <v>#REF!</v>
      </c>
    </row>
    <row r="91" spans="2:11" ht="15.75" x14ac:dyDescent="0.25">
      <c r="B91" s="105">
        <v>7010100050</v>
      </c>
      <c r="C91" s="94" t="e">
        <f>VLOOKUP(B91,#REF!,2,0)</f>
        <v>#REF!</v>
      </c>
      <c r="D91" s="95" t="e">
        <f>VLOOKUP(B91,#REF!,3,0)</f>
        <v>#REF!</v>
      </c>
      <c r="E91" s="94" t="e">
        <f>VLOOKUP(B91,#REF!,4,0)</f>
        <v>#REF!</v>
      </c>
      <c r="F91" s="96" t="e">
        <f>SUMIF(#REF!,B91,#REF!)</f>
        <v>#REF!</v>
      </c>
      <c r="G91" s="102" t="e">
        <f>VLOOKUP(B91,#REF!,7,0)</f>
        <v>#REF!</v>
      </c>
      <c r="H91" s="103" t="e">
        <f t="shared" si="2"/>
        <v>#REF!</v>
      </c>
      <c r="I91" s="104" t="e">
        <f>H91/#REF!</f>
        <v>#REF!</v>
      </c>
      <c r="J91" s="167" t="e">
        <f>SUM($I$10:I91)</f>
        <v>#REF!</v>
      </c>
      <c r="K91" s="107" t="e">
        <f t="shared" si="3"/>
        <v>#REF!</v>
      </c>
    </row>
    <row r="92" spans="2:11" ht="15.75" x14ac:dyDescent="0.25">
      <c r="B92" s="105" t="s">
        <v>54</v>
      </c>
      <c r="C92" s="94" t="e">
        <f>VLOOKUP(B92,#REF!,2,0)</f>
        <v>#REF!</v>
      </c>
      <c r="D92" s="95" t="e">
        <f>VLOOKUP(B92,#REF!,3,0)</f>
        <v>#REF!</v>
      </c>
      <c r="E92" s="94" t="e">
        <f>VLOOKUP(B92,#REF!,4,0)</f>
        <v>#REF!</v>
      </c>
      <c r="F92" s="96" t="e">
        <f>SUMIF(#REF!,B92,#REF!)</f>
        <v>#REF!</v>
      </c>
      <c r="G92" s="97" t="e">
        <f>VLOOKUP(B92,#REF!,7,0)</f>
        <v>#REF!</v>
      </c>
      <c r="H92" s="98" t="e">
        <f t="shared" si="2"/>
        <v>#REF!</v>
      </c>
      <c r="I92" s="99" t="e">
        <f>H92/#REF!</f>
        <v>#REF!</v>
      </c>
      <c r="J92" s="167" t="e">
        <f>SUM($I$10:I92)</f>
        <v>#REF!</v>
      </c>
      <c r="K92" s="107" t="e">
        <f t="shared" si="3"/>
        <v>#REF!</v>
      </c>
    </row>
    <row r="93" spans="2:11" ht="15.75" x14ac:dyDescent="0.25">
      <c r="B93" s="105">
        <v>100952</v>
      </c>
      <c r="C93" s="94" t="e">
        <f>VLOOKUP(B93,#REF!,2,0)</f>
        <v>#REF!</v>
      </c>
      <c r="D93" s="95" t="e">
        <f>VLOOKUP(B93,#REF!,3,0)</f>
        <v>#REF!</v>
      </c>
      <c r="E93" s="94" t="e">
        <f>VLOOKUP(B93,#REF!,4,0)</f>
        <v>#REF!</v>
      </c>
      <c r="F93" s="96" t="e">
        <f>SUMIF(#REF!,B93,#REF!)</f>
        <v>#REF!</v>
      </c>
      <c r="G93" s="97" t="e">
        <f>VLOOKUP(B93,#REF!,7,0)</f>
        <v>#REF!</v>
      </c>
      <c r="H93" s="98" t="e">
        <f t="shared" si="2"/>
        <v>#REF!</v>
      </c>
      <c r="I93" s="99" t="e">
        <f>H93/#REF!</f>
        <v>#REF!</v>
      </c>
      <c r="J93" s="167" t="e">
        <f>SUM($I$10:I93)</f>
        <v>#REF!</v>
      </c>
      <c r="K93" s="107" t="e">
        <f t="shared" si="3"/>
        <v>#REF!</v>
      </c>
    </row>
    <row r="94" spans="2:11" ht="15.75" x14ac:dyDescent="0.25">
      <c r="B94" s="105" t="s">
        <v>201</v>
      </c>
      <c r="C94" s="94" t="e">
        <f>VLOOKUP(B94,#REF!,2,0)</f>
        <v>#REF!</v>
      </c>
      <c r="D94" s="95" t="e">
        <f>VLOOKUP(B94,#REF!,3,0)</f>
        <v>#REF!</v>
      </c>
      <c r="E94" s="94" t="e">
        <f>VLOOKUP(B94,#REF!,4,0)</f>
        <v>#REF!</v>
      </c>
      <c r="F94" s="96" t="e">
        <f>SUMIF(#REF!,B94,#REF!)</f>
        <v>#REF!</v>
      </c>
      <c r="G94" s="97" t="e">
        <f>VLOOKUP(B94,#REF!,7,0)</f>
        <v>#REF!</v>
      </c>
      <c r="H94" s="98" t="e">
        <f t="shared" si="2"/>
        <v>#REF!</v>
      </c>
      <c r="I94" s="99" t="e">
        <f>H94/#REF!</f>
        <v>#REF!</v>
      </c>
      <c r="J94" s="167" t="e">
        <f>SUM($I$10:I94)</f>
        <v>#REF!</v>
      </c>
      <c r="K94" s="107" t="e">
        <f t="shared" si="3"/>
        <v>#REF!</v>
      </c>
    </row>
    <row r="95" spans="2:11" ht="15.75" x14ac:dyDescent="0.25">
      <c r="B95" s="105">
        <v>103689</v>
      </c>
      <c r="C95" s="94" t="e">
        <f>VLOOKUP(B95,#REF!,2,0)</f>
        <v>#REF!</v>
      </c>
      <c r="D95" s="95" t="e">
        <f>VLOOKUP(B95,#REF!,3,0)</f>
        <v>#REF!</v>
      </c>
      <c r="E95" s="94" t="e">
        <f>VLOOKUP(B95,#REF!,4,0)</f>
        <v>#REF!</v>
      </c>
      <c r="F95" s="96" t="e">
        <f>SUMIF(#REF!,B95,#REF!)</f>
        <v>#REF!</v>
      </c>
      <c r="G95" s="97" t="e">
        <f>VLOOKUP(B95,#REF!,7,0)</f>
        <v>#REF!</v>
      </c>
      <c r="H95" s="98" t="e">
        <f t="shared" si="2"/>
        <v>#REF!</v>
      </c>
      <c r="I95" s="99" t="e">
        <f>H95/#REF!</f>
        <v>#REF!</v>
      </c>
      <c r="J95" s="167" t="e">
        <f>SUM($I$10:I95)</f>
        <v>#REF!</v>
      </c>
      <c r="K95" s="166" t="e">
        <f t="shared" si="3"/>
        <v>#REF!</v>
      </c>
    </row>
    <row r="96" spans="2:11" ht="15.75" x14ac:dyDescent="0.25">
      <c r="B96" s="105" t="s">
        <v>174</v>
      </c>
      <c r="C96" s="94" t="e">
        <f>VLOOKUP(B96,#REF!,2,0)</f>
        <v>#REF!</v>
      </c>
      <c r="D96" s="95" t="e">
        <f>VLOOKUP(B96,#REF!,3,0)</f>
        <v>#REF!</v>
      </c>
      <c r="E96" s="94" t="e">
        <f>VLOOKUP(B96,#REF!,4,0)</f>
        <v>#REF!</v>
      </c>
      <c r="F96" s="96" t="e">
        <f>SUMIF(#REF!,B96,#REF!)</f>
        <v>#REF!</v>
      </c>
      <c r="G96" s="97" t="e">
        <f>VLOOKUP(B96,#REF!,7,0)</f>
        <v>#REF!</v>
      </c>
      <c r="H96" s="98" t="e">
        <f t="shared" si="2"/>
        <v>#REF!</v>
      </c>
      <c r="I96" s="99" t="e">
        <f>H96/#REF!</f>
        <v>#REF!</v>
      </c>
      <c r="J96" s="167" t="e">
        <f>SUM($I$10:I96)</f>
        <v>#REF!</v>
      </c>
      <c r="K96" s="107" t="e">
        <f t="shared" si="3"/>
        <v>#REF!</v>
      </c>
    </row>
    <row r="97" spans="2:11" ht="15.75" x14ac:dyDescent="0.25">
      <c r="B97" s="105" t="s">
        <v>195</v>
      </c>
      <c r="C97" s="94" t="e">
        <f>VLOOKUP(B97,#REF!,2,0)</f>
        <v>#REF!</v>
      </c>
      <c r="D97" s="95" t="e">
        <f>VLOOKUP(B97,#REF!,3,0)</f>
        <v>#REF!</v>
      </c>
      <c r="E97" s="94" t="e">
        <f>VLOOKUP(B97,#REF!,4,0)</f>
        <v>#REF!</v>
      </c>
      <c r="F97" s="96" t="e">
        <f>SUMIF(#REF!,B97,#REF!)</f>
        <v>#REF!</v>
      </c>
      <c r="G97" s="97" t="e">
        <f>VLOOKUP(B97,#REF!,7,0)</f>
        <v>#REF!</v>
      </c>
      <c r="H97" s="98" t="e">
        <f t="shared" si="2"/>
        <v>#REF!</v>
      </c>
      <c r="I97" s="99" t="e">
        <f>H97/#REF!</f>
        <v>#REF!</v>
      </c>
      <c r="J97" s="167" t="e">
        <f>SUM($I$10:I97)</f>
        <v>#REF!</v>
      </c>
      <c r="K97" s="107" t="e">
        <f t="shared" si="3"/>
        <v>#REF!</v>
      </c>
    </row>
    <row r="98" spans="2:11" ht="15.75" x14ac:dyDescent="0.25">
      <c r="B98" s="105" t="s">
        <v>144</v>
      </c>
      <c r="C98" s="94" t="e">
        <f>VLOOKUP(B98,#REF!,2,0)</f>
        <v>#REF!</v>
      </c>
      <c r="D98" s="95" t="e">
        <f>VLOOKUP(B98,#REF!,3,0)</f>
        <v>#REF!</v>
      </c>
      <c r="E98" s="94" t="e">
        <f>VLOOKUP(B98,#REF!,4,0)</f>
        <v>#REF!</v>
      </c>
      <c r="F98" s="96" t="e">
        <f>SUMIF(#REF!,B98,#REF!)</f>
        <v>#REF!</v>
      </c>
      <c r="G98" s="97" t="e">
        <f>VLOOKUP(B98,#REF!,7,0)</f>
        <v>#REF!</v>
      </c>
      <c r="H98" s="98" t="e">
        <f t="shared" si="2"/>
        <v>#REF!</v>
      </c>
      <c r="I98" s="99" t="e">
        <f>H98/#REF!</f>
        <v>#REF!</v>
      </c>
      <c r="J98" s="167" t="e">
        <f>SUM($I$10:I98)</f>
        <v>#REF!</v>
      </c>
      <c r="K98" s="107" t="e">
        <f t="shared" si="3"/>
        <v>#REF!</v>
      </c>
    </row>
    <row r="99" spans="2:11" ht="15.75" x14ac:dyDescent="0.25">
      <c r="B99" s="105">
        <v>103350</v>
      </c>
      <c r="C99" s="94" t="e">
        <f>VLOOKUP(B99,#REF!,2,0)</f>
        <v>#REF!</v>
      </c>
      <c r="D99" s="95" t="e">
        <f>VLOOKUP(B99,#REF!,3,0)</f>
        <v>#REF!</v>
      </c>
      <c r="E99" s="94" t="e">
        <f>VLOOKUP(B99,#REF!,4,0)</f>
        <v>#REF!</v>
      </c>
      <c r="F99" s="96" t="e">
        <f>SUMIF(#REF!,B99,#REF!)</f>
        <v>#REF!</v>
      </c>
      <c r="G99" s="97" t="e">
        <f>VLOOKUP(B99,#REF!,7,0)</f>
        <v>#REF!</v>
      </c>
      <c r="H99" s="98" t="e">
        <f t="shared" si="2"/>
        <v>#REF!</v>
      </c>
      <c r="I99" s="99" t="e">
        <f>H99/#REF!</f>
        <v>#REF!</v>
      </c>
      <c r="J99" s="167" t="e">
        <f>SUM($I$10:I99)</f>
        <v>#REF!</v>
      </c>
      <c r="K99" s="107" t="e">
        <f t="shared" si="3"/>
        <v>#REF!</v>
      </c>
    </row>
    <row r="100" spans="2:11" ht="15.75" x14ac:dyDescent="0.25">
      <c r="B100" s="105">
        <v>92762</v>
      </c>
      <c r="C100" s="94" t="e">
        <f>VLOOKUP(B100,#REF!,2,0)</f>
        <v>#REF!</v>
      </c>
      <c r="D100" s="95" t="e">
        <f>VLOOKUP(B100,#REF!,3,0)</f>
        <v>#REF!</v>
      </c>
      <c r="E100" s="94" t="e">
        <f>VLOOKUP(B100,#REF!,4,0)</f>
        <v>#REF!</v>
      </c>
      <c r="F100" s="96" t="e">
        <f>SUMIF(#REF!,B100,#REF!)</f>
        <v>#REF!</v>
      </c>
      <c r="G100" s="97" t="e">
        <f>VLOOKUP(B100,#REF!,7,0)</f>
        <v>#REF!</v>
      </c>
      <c r="H100" s="98" t="e">
        <f t="shared" si="2"/>
        <v>#REF!</v>
      </c>
      <c r="I100" s="99" t="e">
        <f>H100/#REF!</f>
        <v>#REF!</v>
      </c>
      <c r="J100" s="167" t="e">
        <f>SUM($I$10:I100)</f>
        <v>#REF!</v>
      </c>
      <c r="K100" s="107" t="e">
        <f t="shared" si="3"/>
        <v>#REF!</v>
      </c>
    </row>
    <row r="101" spans="2:11" ht="15.75" x14ac:dyDescent="0.25">
      <c r="B101" s="105">
        <v>93382</v>
      </c>
      <c r="C101" s="94" t="e">
        <f>VLOOKUP(B101,#REF!,2,0)</f>
        <v>#REF!</v>
      </c>
      <c r="D101" s="95" t="e">
        <f>VLOOKUP(B101,#REF!,3,0)</f>
        <v>#REF!</v>
      </c>
      <c r="E101" s="94" t="e">
        <f>VLOOKUP(B101,#REF!,4,0)</f>
        <v>#REF!</v>
      </c>
      <c r="F101" s="96" t="e">
        <f>SUMIF(#REF!,B101,#REF!)</f>
        <v>#REF!</v>
      </c>
      <c r="G101" s="97" t="e">
        <f>VLOOKUP(B101,#REF!,7,0)</f>
        <v>#REF!</v>
      </c>
      <c r="H101" s="98" t="e">
        <f t="shared" si="2"/>
        <v>#REF!</v>
      </c>
      <c r="I101" s="99" t="e">
        <f>H101/#REF!</f>
        <v>#REF!</v>
      </c>
      <c r="J101" s="167" t="e">
        <f>SUM($I$10:I101)</f>
        <v>#REF!</v>
      </c>
      <c r="K101" s="107" t="e">
        <f t="shared" si="3"/>
        <v>#REF!</v>
      </c>
    </row>
    <row r="102" spans="2:11" ht="15.75" x14ac:dyDescent="0.25">
      <c r="B102" s="105" t="s">
        <v>103</v>
      </c>
      <c r="C102" s="94" t="e">
        <f>VLOOKUP(B102,#REF!,2,0)</f>
        <v>#REF!</v>
      </c>
      <c r="D102" s="95" t="e">
        <f>VLOOKUP(B102,#REF!,3,0)</f>
        <v>#REF!</v>
      </c>
      <c r="E102" s="94" t="e">
        <f>VLOOKUP(B102,#REF!,4,0)</f>
        <v>#REF!</v>
      </c>
      <c r="F102" s="96" t="e">
        <f>SUMIF(#REF!,B102,#REF!)</f>
        <v>#REF!</v>
      </c>
      <c r="G102" s="97" t="e">
        <f>VLOOKUP(B102,#REF!,7,0)</f>
        <v>#REF!</v>
      </c>
      <c r="H102" s="98" t="e">
        <f t="shared" si="2"/>
        <v>#REF!</v>
      </c>
      <c r="I102" s="99" t="e">
        <f>H102/#REF!</f>
        <v>#REF!</v>
      </c>
      <c r="J102" s="167" t="e">
        <f>SUM($I$10:I102)</f>
        <v>#REF!</v>
      </c>
      <c r="K102" s="107" t="e">
        <f t="shared" si="3"/>
        <v>#REF!</v>
      </c>
    </row>
    <row r="103" spans="2:11" ht="15.75" x14ac:dyDescent="0.25">
      <c r="B103" s="105" t="s">
        <v>130</v>
      </c>
      <c r="C103" s="94" t="e">
        <f>VLOOKUP(B103,#REF!,2,0)</f>
        <v>#REF!</v>
      </c>
      <c r="D103" s="95" t="e">
        <f>VLOOKUP(B103,#REF!,3,0)</f>
        <v>#REF!</v>
      </c>
      <c r="E103" s="94" t="e">
        <f>VLOOKUP(B103,#REF!,4,0)</f>
        <v>#REF!</v>
      </c>
      <c r="F103" s="96" t="e">
        <f>SUMIF(#REF!,B103,#REF!)</f>
        <v>#REF!</v>
      </c>
      <c r="G103" s="97" t="e">
        <f>VLOOKUP(B103,#REF!,7,0)</f>
        <v>#REF!</v>
      </c>
      <c r="H103" s="98" t="e">
        <f t="shared" si="2"/>
        <v>#REF!</v>
      </c>
      <c r="I103" s="99" t="e">
        <f>H103/#REF!</f>
        <v>#REF!</v>
      </c>
      <c r="J103" s="167" t="e">
        <f>SUM($I$10:I103)</f>
        <v>#REF!</v>
      </c>
      <c r="K103" s="107" t="e">
        <f t="shared" si="3"/>
        <v>#REF!</v>
      </c>
    </row>
    <row r="104" spans="2:11" ht="15.75" x14ac:dyDescent="0.25">
      <c r="B104" s="105">
        <v>104952</v>
      </c>
      <c r="C104" s="94" t="e">
        <f>VLOOKUP(B104,#REF!,2,0)</f>
        <v>#REF!</v>
      </c>
      <c r="D104" s="95" t="e">
        <f>VLOOKUP(B104,#REF!,3,0)</f>
        <v>#REF!</v>
      </c>
      <c r="E104" s="94" t="e">
        <f>VLOOKUP(B104,#REF!,4,0)</f>
        <v>#REF!</v>
      </c>
      <c r="F104" s="96" t="e">
        <f>SUMIF(#REF!,B104,#REF!)</f>
        <v>#REF!</v>
      </c>
      <c r="G104" s="97" t="e">
        <f>VLOOKUP(B104,#REF!,7,0)</f>
        <v>#REF!</v>
      </c>
      <c r="H104" s="98" t="e">
        <f t="shared" si="2"/>
        <v>#REF!</v>
      </c>
      <c r="I104" s="99" t="e">
        <f>H104/#REF!</f>
        <v>#REF!</v>
      </c>
      <c r="J104" s="167" t="e">
        <f>SUM($I$10:I104)</f>
        <v>#REF!</v>
      </c>
      <c r="K104" s="107" t="e">
        <f t="shared" si="3"/>
        <v>#REF!</v>
      </c>
    </row>
    <row r="105" spans="2:11" ht="15.75" x14ac:dyDescent="0.25">
      <c r="B105" s="105" t="s">
        <v>20</v>
      </c>
      <c r="C105" s="94" t="e">
        <f>VLOOKUP(B105,#REF!,2,0)</f>
        <v>#REF!</v>
      </c>
      <c r="D105" s="95" t="e">
        <f>VLOOKUP(B105,#REF!,3,0)</f>
        <v>#REF!</v>
      </c>
      <c r="E105" s="94" t="e">
        <f>VLOOKUP(B105,#REF!,4,0)</f>
        <v>#REF!</v>
      </c>
      <c r="F105" s="96" t="e">
        <f>SUMIF(#REF!,B105,#REF!)</f>
        <v>#REF!</v>
      </c>
      <c r="G105" s="102" t="e">
        <f>VLOOKUP(B105,#REF!,7,0)</f>
        <v>#REF!</v>
      </c>
      <c r="H105" s="103" t="e">
        <f t="shared" si="2"/>
        <v>#REF!</v>
      </c>
      <c r="I105" s="104" t="e">
        <f>H105/#REF!</f>
        <v>#REF!</v>
      </c>
      <c r="J105" s="167" t="e">
        <f>SUM($I$10:I105)</f>
        <v>#REF!</v>
      </c>
      <c r="K105" s="107" t="e">
        <f t="shared" si="3"/>
        <v>#REF!</v>
      </c>
    </row>
    <row r="106" spans="2:11" ht="15.75" x14ac:dyDescent="0.25">
      <c r="B106" s="105" t="s">
        <v>148</v>
      </c>
      <c r="C106" s="94" t="e">
        <f>VLOOKUP(B106,#REF!,2,0)</f>
        <v>#REF!</v>
      </c>
      <c r="D106" s="95" t="e">
        <f>VLOOKUP(B106,#REF!,3,0)</f>
        <v>#REF!</v>
      </c>
      <c r="E106" s="94" t="e">
        <f>VLOOKUP(B106,#REF!,4,0)</f>
        <v>#REF!</v>
      </c>
      <c r="F106" s="96" t="e">
        <f>SUMIF(#REF!,B106,#REF!)</f>
        <v>#REF!</v>
      </c>
      <c r="G106" s="97" t="e">
        <f>VLOOKUP(B106,#REF!,7,0)</f>
        <v>#REF!</v>
      </c>
      <c r="H106" s="98" t="e">
        <f t="shared" si="2"/>
        <v>#REF!</v>
      </c>
      <c r="I106" s="99" t="e">
        <f>H106/#REF!</f>
        <v>#REF!</v>
      </c>
      <c r="J106" s="167" t="e">
        <f>SUM($I$10:I106)</f>
        <v>#REF!</v>
      </c>
      <c r="K106" s="107" t="e">
        <f t="shared" si="3"/>
        <v>#REF!</v>
      </c>
    </row>
    <row r="107" spans="2:11" ht="15.75" x14ac:dyDescent="0.25">
      <c r="B107" s="105" t="s">
        <v>23</v>
      </c>
      <c r="C107" s="94" t="e">
        <f>VLOOKUP(B107,#REF!,2,0)</f>
        <v>#REF!</v>
      </c>
      <c r="D107" s="95" t="e">
        <f>VLOOKUP(B107,#REF!,3,0)</f>
        <v>#REF!</v>
      </c>
      <c r="E107" s="94" t="e">
        <f>VLOOKUP(B107,#REF!,4,0)</f>
        <v>#REF!</v>
      </c>
      <c r="F107" s="96" t="e">
        <f>SUMIF(#REF!,B107,#REF!)</f>
        <v>#REF!</v>
      </c>
      <c r="G107" s="102" t="e">
        <f>VLOOKUP(B107,#REF!,7,0)</f>
        <v>#REF!</v>
      </c>
      <c r="H107" s="103" t="e">
        <f t="shared" si="2"/>
        <v>#REF!</v>
      </c>
      <c r="I107" s="104" t="e">
        <f>H107/#REF!</f>
        <v>#REF!</v>
      </c>
      <c r="J107" s="167" t="e">
        <f>SUM($I$10:I107)</f>
        <v>#REF!</v>
      </c>
      <c r="K107" s="107" t="e">
        <f t="shared" si="3"/>
        <v>#REF!</v>
      </c>
    </row>
    <row r="108" spans="2:11" ht="15.75" x14ac:dyDescent="0.25">
      <c r="B108" s="105">
        <v>105009</v>
      </c>
      <c r="C108" s="94" t="e">
        <f>VLOOKUP(B108,#REF!,2,0)</f>
        <v>#REF!</v>
      </c>
      <c r="D108" s="95" t="e">
        <f>VLOOKUP(B108,#REF!,3,0)</f>
        <v>#REF!</v>
      </c>
      <c r="E108" s="94" t="e">
        <f>VLOOKUP(B108,#REF!,4,0)</f>
        <v>#REF!</v>
      </c>
      <c r="F108" s="96" t="e">
        <f>SUMIF(#REF!,B108,#REF!)</f>
        <v>#REF!</v>
      </c>
      <c r="G108" s="97" t="e">
        <f>VLOOKUP(B108,#REF!,7,0)</f>
        <v>#REF!</v>
      </c>
      <c r="H108" s="98" t="e">
        <f t="shared" si="2"/>
        <v>#REF!</v>
      </c>
      <c r="I108" s="99" t="e">
        <f>H108/#REF!</f>
        <v>#REF!</v>
      </c>
      <c r="J108" s="167" t="e">
        <f>SUM($I$10:I108)</f>
        <v>#REF!</v>
      </c>
      <c r="K108" s="107" t="e">
        <f t="shared" si="3"/>
        <v>#REF!</v>
      </c>
    </row>
    <row r="109" spans="2:11" ht="15.75" x14ac:dyDescent="0.25">
      <c r="B109" s="105" t="s">
        <v>179</v>
      </c>
      <c r="C109" s="94" t="e">
        <f>VLOOKUP(B109,#REF!,2,0)</f>
        <v>#REF!</v>
      </c>
      <c r="D109" s="95" t="e">
        <f>VLOOKUP(B109,#REF!,3,0)</f>
        <v>#REF!</v>
      </c>
      <c r="E109" s="94" t="e">
        <f>VLOOKUP(B109,#REF!,4,0)</f>
        <v>#REF!</v>
      </c>
      <c r="F109" s="96" t="e">
        <f>SUMIF(#REF!,B109,#REF!)</f>
        <v>#REF!</v>
      </c>
      <c r="G109" s="97" t="e">
        <f>VLOOKUP(B109,#REF!,7,0)</f>
        <v>#REF!</v>
      </c>
      <c r="H109" s="98" t="e">
        <f t="shared" si="2"/>
        <v>#REF!</v>
      </c>
      <c r="I109" s="99" t="e">
        <f>H109/#REF!</f>
        <v>#REF!</v>
      </c>
      <c r="J109" s="167" t="e">
        <f>SUM($I$10:I109)</f>
        <v>#REF!</v>
      </c>
      <c r="K109" s="107" t="e">
        <f t="shared" si="3"/>
        <v>#REF!</v>
      </c>
    </row>
    <row r="110" spans="2:11" ht="15.75" x14ac:dyDescent="0.25">
      <c r="B110" s="105" t="s">
        <v>202</v>
      </c>
      <c r="C110" s="94" t="e">
        <f>VLOOKUP(B110,#REF!,2,0)</f>
        <v>#REF!</v>
      </c>
      <c r="D110" s="95" t="e">
        <f>VLOOKUP(B110,#REF!,3,0)</f>
        <v>#REF!</v>
      </c>
      <c r="E110" s="94" t="e">
        <f>VLOOKUP(B110,#REF!,4,0)</f>
        <v>#REF!</v>
      </c>
      <c r="F110" s="96" t="e">
        <f>SUMIF(#REF!,B110,#REF!)</f>
        <v>#REF!</v>
      </c>
      <c r="G110" s="97" t="e">
        <f>VLOOKUP(B110,#REF!,7,0)</f>
        <v>#REF!</v>
      </c>
      <c r="H110" s="98" t="e">
        <f t="shared" si="2"/>
        <v>#REF!</v>
      </c>
      <c r="I110" s="99" t="e">
        <f>H110/#REF!</f>
        <v>#REF!</v>
      </c>
      <c r="J110" s="167" t="e">
        <f>SUM($I$10:I110)</f>
        <v>#REF!</v>
      </c>
      <c r="K110" s="107" t="e">
        <f t="shared" si="3"/>
        <v>#REF!</v>
      </c>
    </row>
    <row r="111" spans="2:11" ht="15.75" x14ac:dyDescent="0.25">
      <c r="B111" s="105" t="s">
        <v>139</v>
      </c>
      <c r="C111" s="94" t="e">
        <f>VLOOKUP(B111,#REF!,2,0)</f>
        <v>#REF!</v>
      </c>
      <c r="D111" s="95" t="e">
        <f>VLOOKUP(B111,#REF!,3,0)</f>
        <v>#REF!</v>
      </c>
      <c r="E111" s="94" t="e">
        <f>VLOOKUP(B111,#REF!,4,0)</f>
        <v>#REF!</v>
      </c>
      <c r="F111" s="96" t="e">
        <f>SUMIF(#REF!,B111,#REF!)</f>
        <v>#REF!</v>
      </c>
      <c r="G111" s="97" t="e">
        <f>VLOOKUP(B111,#REF!,7,0)</f>
        <v>#REF!</v>
      </c>
      <c r="H111" s="98" t="e">
        <f t="shared" si="2"/>
        <v>#REF!</v>
      </c>
      <c r="I111" s="99" t="e">
        <f>H111/#REF!</f>
        <v>#REF!</v>
      </c>
      <c r="J111" s="167" t="e">
        <f>SUM($I$10:I111)</f>
        <v>#REF!</v>
      </c>
      <c r="K111" s="107" t="e">
        <f t="shared" si="3"/>
        <v>#REF!</v>
      </c>
    </row>
    <row r="112" spans="2:11" ht="15.75" x14ac:dyDescent="0.25">
      <c r="B112" s="105" t="s">
        <v>228</v>
      </c>
      <c r="C112" s="94" t="e">
        <f>VLOOKUP(B112,#REF!,2,0)</f>
        <v>#REF!</v>
      </c>
      <c r="D112" s="95" t="e">
        <f>VLOOKUP(B112,#REF!,3,0)</f>
        <v>#REF!</v>
      </c>
      <c r="E112" s="94" t="e">
        <f>VLOOKUP(B112,#REF!,4,0)</f>
        <v>#REF!</v>
      </c>
      <c r="F112" s="96" t="e">
        <f>SUMIF(#REF!,B112,#REF!)</f>
        <v>#REF!</v>
      </c>
      <c r="G112" s="97" t="e">
        <f>VLOOKUP(B112,#REF!,7,0)</f>
        <v>#REF!</v>
      </c>
      <c r="H112" s="98" t="e">
        <f t="shared" si="2"/>
        <v>#REF!</v>
      </c>
      <c r="I112" s="99" t="e">
        <f>H112/#REF!</f>
        <v>#REF!</v>
      </c>
      <c r="J112" s="167" t="e">
        <f>SUM($I$10:I112)</f>
        <v>#REF!</v>
      </c>
      <c r="K112" s="107" t="e">
        <f t="shared" si="3"/>
        <v>#REF!</v>
      </c>
    </row>
    <row r="113" spans="2:11" ht="15.75" x14ac:dyDescent="0.25">
      <c r="B113" s="105" t="s">
        <v>171</v>
      </c>
      <c r="C113" s="94" t="e">
        <f>VLOOKUP(B113,#REF!,2,0)</f>
        <v>#REF!</v>
      </c>
      <c r="D113" s="95" t="e">
        <f>VLOOKUP(B113,#REF!,3,0)</f>
        <v>#REF!</v>
      </c>
      <c r="E113" s="94" t="e">
        <f>VLOOKUP(B113,#REF!,4,0)</f>
        <v>#REF!</v>
      </c>
      <c r="F113" s="96" t="e">
        <f>SUMIF(#REF!,B113,#REF!)</f>
        <v>#REF!</v>
      </c>
      <c r="G113" s="97" t="e">
        <f>VLOOKUP(B113,#REF!,7,0)</f>
        <v>#REF!</v>
      </c>
      <c r="H113" s="98" t="e">
        <f t="shared" si="2"/>
        <v>#REF!</v>
      </c>
      <c r="I113" s="99" t="e">
        <f>H113/#REF!</f>
        <v>#REF!</v>
      </c>
      <c r="J113" s="167" t="e">
        <f>SUM($I$10:I113)</f>
        <v>#REF!</v>
      </c>
      <c r="K113" s="107" t="e">
        <f t="shared" si="3"/>
        <v>#REF!</v>
      </c>
    </row>
    <row r="114" spans="2:11" ht="15.75" x14ac:dyDescent="0.25">
      <c r="B114" s="105" t="s">
        <v>162</v>
      </c>
      <c r="C114" s="94" t="e">
        <f>VLOOKUP(B114,#REF!,2,0)</f>
        <v>#REF!</v>
      </c>
      <c r="D114" s="95" t="e">
        <f>VLOOKUP(B114,#REF!,3,0)</f>
        <v>#REF!</v>
      </c>
      <c r="E114" s="94" t="e">
        <f>VLOOKUP(B114,#REF!,4,0)</f>
        <v>#REF!</v>
      </c>
      <c r="F114" s="96" t="e">
        <f>SUMIF(#REF!,B114,#REF!)</f>
        <v>#REF!</v>
      </c>
      <c r="G114" s="97" t="e">
        <f>VLOOKUP(B114,#REF!,7,0)</f>
        <v>#REF!</v>
      </c>
      <c r="H114" s="98" t="e">
        <f t="shared" si="2"/>
        <v>#REF!</v>
      </c>
      <c r="I114" s="99" t="e">
        <f>H114/#REF!</f>
        <v>#REF!</v>
      </c>
      <c r="J114" s="167" t="e">
        <f>SUM($I$10:I114)</f>
        <v>#REF!</v>
      </c>
      <c r="K114" s="107" t="e">
        <f t="shared" si="3"/>
        <v>#REF!</v>
      </c>
    </row>
    <row r="115" spans="2:11" ht="15.75" x14ac:dyDescent="0.25">
      <c r="B115" s="105" t="s">
        <v>127</v>
      </c>
      <c r="C115" s="94" t="e">
        <f>VLOOKUP(B115,#REF!,2,0)</f>
        <v>#REF!</v>
      </c>
      <c r="D115" s="95" t="e">
        <f>VLOOKUP(B115,#REF!,3,0)</f>
        <v>#REF!</v>
      </c>
      <c r="E115" s="94" t="e">
        <f>VLOOKUP(B115,#REF!,4,0)</f>
        <v>#REF!</v>
      </c>
      <c r="F115" s="96" t="e">
        <f>SUMIF(#REF!,B115,#REF!)</f>
        <v>#REF!</v>
      </c>
      <c r="G115" s="97" t="e">
        <f>VLOOKUP(B115,#REF!,7,0)</f>
        <v>#REF!</v>
      </c>
      <c r="H115" s="98" t="e">
        <f t="shared" si="2"/>
        <v>#REF!</v>
      </c>
      <c r="I115" s="99" t="e">
        <f>H115/#REF!</f>
        <v>#REF!</v>
      </c>
      <c r="J115" s="167" t="e">
        <f>SUM($I$10:I115)</f>
        <v>#REF!</v>
      </c>
      <c r="K115" s="107" t="e">
        <f t="shared" si="3"/>
        <v>#REF!</v>
      </c>
    </row>
    <row r="116" spans="2:11" ht="15.75" x14ac:dyDescent="0.25">
      <c r="B116" s="105" t="s">
        <v>117</v>
      </c>
      <c r="C116" s="94" t="e">
        <f>VLOOKUP(B116,#REF!,2,0)</f>
        <v>#REF!</v>
      </c>
      <c r="D116" s="95" t="e">
        <f>VLOOKUP(B116,#REF!,3,0)</f>
        <v>#REF!</v>
      </c>
      <c r="E116" s="94" t="e">
        <f>VLOOKUP(B116,#REF!,4,0)</f>
        <v>#REF!</v>
      </c>
      <c r="F116" s="96" t="e">
        <f>SUMIF(#REF!,B116,#REF!)</f>
        <v>#REF!</v>
      </c>
      <c r="G116" s="97" t="e">
        <f>VLOOKUP(B116,#REF!,7,0)</f>
        <v>#REF!</v>
      </c>
      <c r="H116" s="98" t="e">
        <f t="shared" si="2"/>
        <v>#REF!</v>
      </c>
      <c r="I116" s="99" t="e">
        <f>H116/#REF!</f>
        <v>#REF!</v>
      </c>
      <c r="J116" s="167" t="e">
        <f>SUM($I$10:I116)</f>
        <v>#REF!</v>
      </c>
      <c r="K116" s="107" t="e">
        <f t="shared" si="3"/>
        <v>#REF!</v>
      </c>
    </row>
    <row r="117" spans="2:11" ht="15.75" x14ac:dyDescent="0.25">
      <c r="B117" s="105">
        <v>103108</v>
      </c>
      <c r="C117" s="94" t="e">
        <f>VLOOKUP(B117,#REF!,2,0)</f>
        <v>#REF!</v>
      </c>
      <c r="D117" s="95" t="e">
        <f>VLOOKUP(B117,#REF!,3,0)</f>
        <v>#REF!</v>
      </c>
      <c r="E117" s="94" t="e">
        <f>VLOOKUP(B117,#REF!,4,0)</f>
        <v>#REF!</v>
      </c>
      <c r="F117" s="96" t="e">
        <f>SUMIF(#REF!,B117,#REF!)</f>
        <v>#REF!</v>
      </c>
      <c r="G117" s="97" t="e">
        <f>VLOOKUP(B117,#REF!,7,0)</f>
        <v>#REF!</v>
      </c>
      <c r="H117" s="98" t="e">
        <f t="shared" si="2"/>
        <v>#REF!</v>
      </c>
      <c r="I117" s="99" t="e">
        <f>H117/#REF!</f>
        <v>#REF!</v>
      </c>
      <c r="J117" s="167" t="e">
        <f>SUM($I$10:I117)</f>
        <v>#REF!</v>
      </c>
      <c r="K117" s="107" t="e">
        <f t="shared" si="3"/>
        <v>#REF!</v>
      </c>
    </row>
    <row r="118" spans="2:11" ht="15.75" x14ac:dyDescent="0.25">
      <c r="B118" s="105" t="s">
        <v>146</v>
      </c>
      <c r="C118" s="94" t="e">
        <f>VLOOKUP(B118,#REF!,2,0)</f>
        <v>#REF!</v>
      </c>
      <c r="D118" s="95" t="e">
        <f>VLOOKUP(B118,#REF!,3,0)</f>
        <v>#REF!</v>
      </c>
      <c r="E118" s="94" t="e">
        <f>VLOOKUP(B118,#REF!,4,0)</f>
        <v>#REF!</v>
      </c>
      <c r="F118" s="96" t="e">
        <f>SUMIF(#REF!,B118,#REF!)</f>
        <v>#REF!</v>
      </c>
      <c r="G118" s="97" t="e">
        <f>VLOOKUP(B118,#REF!,7,0)</f>
        <v>#REF!</v>
      </c>
      <c r="H118" s="98" t="e">
        <f t="shared" si="2"/>
        <v>#REF!</v>
      </c>
      <c r="I118" s="99" t="e">
        <f>H118/#REF!</f>
        <v>#REF!</v>
      </c>
      <c r="J118" s="167" t="e">
        <f>SUM($I$10:I118)</f>
        <v>#REF!</v>
      </c>
      <c r="K118" s="107" t="e">
        <f t="shared" si="3"/>
        <v>#REF!</v>
      </c>
    </row>
    <row r="119" spans="2:11" ht="15.75" x14ac:dyDescent="0.25">
      <c r="B119" s="105" t="s">
        <v>157</v>
      </c>
      <c r="C119" s="94" t="e">
        <f>VLOOKUP(B119,#REF!,2,0)</f>
        <v>#REF!</v>
      </c>
      <c r="D119" s="95" t="e">
        <f>VLOOKUP(B119,#REF!,3,0)</f>
        <v>#REF!</v>
      </c>
      <c r="E119" s="94" t="e">
        <f>VLOOKUP(B119,#REF!,4,0)</f>
        <v>#REF!</v>
      </c>
      <c r="F119" s="96" t="e">
        <f>SUMIF(#REF!,B119,#REF!)</f>
        <v>#REF!</v>
      </c>
      <c r="G119" s="97" t="e">
        <f>VLOOKUP(B119,#REF!,7,0)</f>
        <v>#REF!</v>
      </c>
      <c r="H119" s="98" t="e">
        <f t="shared" si="2"/>
        <v>#REF!</v>
      </c>
      <c r="I119" s="99" t="e">
        <f>H119/#REF!</f>
        <v>#REF!</v>
      </c>
      <c r="J119" s="167" t="e">
        <f>SUM($I$10:I119)</f>
        <v>#REF!</v>
      </c>
      <c r="K119" s="107" t="e">
        <f t="shared" si="3"/>
        <v>#REF!</v>
      </c>
    </row>
    <row r="120" spans="2:11" ht="15.75" x14ac:dyDescent="0.25">
      <c r="B120" s="105" t="s">
        <v>115</v>
      </c>
      <c r="C120" s="94" t="e">
        <f>VLOOKUP(B120,#REF!,2,0)</f>
        <v>#REF!</v>
      </c>
      <c r="D120" s="95" t="e">
        <f>VLOOKUP(B120,#REF!,3,0)</f>
        <v>#REF!</v>
      </c>
      <c r="E120" s="94" t="e">
        <f>VLOOKUP(B120,#REF!,4,0)</f>
        <v>#REF!</v>
      </c>
      <c r="F120" s="96" t="e">
        <f>SUMIF(#REF!,B120,#REF!)</f>
        <v>#REF!</v>
      </c>
      <c r="G120" s="97" t="e">
        <f>VLOOKUP(B120,#REF!,7,0)</f>
        <v>#REF!</v>
      </c>
      <c r="H120" s="98" t="e">
        <f t="shared" si="2"/>
        <v>#REF!</v>
      </c>
      <c r="I120" s="99" t="e">
        <f>H120/#REF!</f>
        <v>#REF!</v>
      </c>
      <c r="J120" s="167" t="e">
        <f>SUM($I$10:I120)</f>
        <v>#REF!</v>
      </c>
      <c r="K120" s="107" t="e">
        <f t="shared" si="3"/>
        <v>#REF!</v>
      </c>
    </row>
    <row r="121" spans="2:11" ht="15.75" x14ac:dyDescent="0.25">
      <c r="B121" s="105">
        <v>92514</v>
      </c>
      <c r="C121" s="94" t="e">
        <f>VLOOKUP(B121,#REF!,2,0)</f>
        <v>#REF!</v>
      </c>
      <c r="D121" s="95" t="e">
        <f>VLOOKUP(B121,#REF!,3,0)</f>
        <v>#REF!</v>
      </c>
      <c r="E121" s="94" t="e">
        <f>VLOOKUP(B121,#REF!,4,0)</f>
        <v>#REF!</v>
      </c>
      <c r="F121" s="96" t="e">
        <f>SUMIF(#REF!,B121,#REF!)</f>
        <v>#REF!</v>
      </c>
      <c r="G121" s="97" t="e">
        <f>VLOOKUP(B121,#REF!,7,0)</f>
        <v>#REF!</v>
      </c>
      <c r="H121" s="98" t="e">
        <f t="shared" si="2"/>
        <v>#REF!</v>
      </c>
      <c r="I121" s="99" t="e">
        <f>H121/#REF!</f>
        <v>#REF!</v>
      </c>
      <c r="J121" s="167" t="e">
        <f>SUM($I$10:I121)</f>
        <v>#REF!</v>
      </c>
      <c r="K121" s="107" t="e">
        <f t="shared" si="3"/>
        <v>#REF!</v>
      </c>
    </row>
    <row r="122" spans="2:11" ht="15.75" x14ac:dyDescent="0.25">
      <c r="B122" s="105">
        <v>101481</v>
      </c>
      <c r="C122" s="94" t="e">
        <f>VLOOKUP(B122,#REF!,2,0)</f>
        <v>#REF!</v>
      </c>
      <c r="D122" s="95" t="e">
        <f>VLOOKUP(B122,#REF!,3,0)</f>
        <v>#REF!</v>
      </c>
      <c r="E122" s="94" t="e">
        <f>VLOOKUP(B122,#REF!,4,0)</f>
        <v>#REF!</v>
      </c>
      <c r="F122" s="96" t="e">
        <f>SUMIF(#REF!,B122,#REF!)</f>
        <v>#REF!</v>
      </c>
      <c r="G122" s="97" t="e">
        <f>VLOOKUP(B122,#REF!,7,0)</f>
        <v>#REF!</v>
      </c>
      <c r="H122" s="98" t="e">
        <f t="shared" si="2"/>
        <v>#REF!</v>
      </c>
      <c r="I122" s="99" t="e">
        <f>H122/#REF!</f>
        <v>#REF!</v>
      </c>
      <c r="J122" s="167" t="e">
        <f>SUM($I$10:I122)</f>
        <v>#REF!</v>
      </c>
      <c r="K122" s="107" t="e">
        <f t="shared" si="3"/>
        <v>#REF!</v>
      </c>
    </row>
    <row r="123" spans="2:11" ht="15.75" x14ac:dyDescent="0.25">
      <c r="B123" s="105">
        <v>7160100140</v>
      </c>
      <c r="C123" s="94" t="e">
        <f>VLOOKUP(B123,#REF!,2,0)</f>
        <v>#REF!</v>
      </c>
      <c r="D123" s="95" t="e">
        <f>VLOOKUP(B123,#REF!,3,0)</f>
        <v>#REF!</v>
      </c>
      <c r="E123" s="94" t="e">
        <f>VLOOKUP(B123,#REF!,4,0)</f>
        <v>#REF!</v>
      </c>
      <c r="F123" s="96" t="e">
        <f>SUMIF(#REF!,B123,#REF!)</f>
        <v>#REF!</v>
      </c>
      <c r="G123" s="97" t="e">
        <f>VLOOKUP(B123,#REF!,7,0)</f>
        <v>#REF!</v>
      </c>
      <c r="H123" s="98" t="e">
        <f t="shared" si="2"/>
        <v>#REF!</v>
      </c>
      <c r="I123" s="99" t="e">
        <f>H123/#REF!</f>
        <v>#REF!</v>
      </c>
      <c r="J123" s="167" t="e">
        <f>SUM($I$10:I123)</f>
        <v>#REF!</v>
      </c>
      <c r="K123" s="107" t="e">
        <f t="shared" si="3"/>
        <v>#REF!</v>
      </c>
    </row>
    <row r="124" spans="2:11" ht="15.75" x14ac:dyDescent="0.25">
      <c r="B124" s="105" t="s">
        <v>138</v>
      </c>
      <c r="C124" s="94" t="e">
        <f>VLOOKUP(B124,#REF!,2,0)</f>
        <v>#REF!</v>
      </c>
      <c r="D124" s="95" t="e">
        <f>VLOOKUP(B124,#REF!,3,0)</f>
        <v>#REF!</v>
      </c>
      <c r="E124" s="94" t="e">
        <f>VLOOKUP(B124,#REF!,4,0)</f>
        <v>#REF!</v>
      </c>
      <c r="F124" s="96" t="e">
        <f>SUMIF(#REF!,B124,#REF!)</f>
        <v>#REF!</v>
      </c>
      <c r="G124" s="97" t="e">
        <f>VLOOKUP(B124,#REF!,7,0)</f>
        <v>#REF!</v>
      </c>
      <c r="H124" s="98" t="e">
        <f t="shared" si="2"/>
        <v>#REF!</v>
      </c>
      <c r="I124" s="99" t="e">
        <f>H124/#REF!</f>
        <v>#REF!</v>
      </c>
      <c r="J124" s="167" t="e">
        <f>SUM($I$10:I124)</f>
        <v>#REF!</v>
      </c>
      <c r="K124" s="107" t="e">
        <f t="shared" si="3"/>
        <v>#REF!</v>
      </c>
    </row>
    <row r="125" spans="2:11" ht="15.75" x14ac:dyDescent="0.25">
      <c r="B125" s="105" t="s">
        <v>210</v>
      </c>
      <c r="C125" s="94" t="e">
        <f>VLOOKUP(B125,#REF!,2,0)</f>
        <v>#REF!</v>
      </c>
      <c r="D125" s="95" t="e">
        <f>VLOOKUP(B125,#REF!,3,0)</f>
        <v>#REF!</v>
      </c>
      <c r="E125" s="94" t="e">
        <f>VLOOKUP(B125,#REF!,4,0)</f>
        <v>#REF!</v>
      </c>
      <c r="F125" s="96" t="e">
        <f>SUMIF(#REF!,B125,#REF!)</f>
        <v>#REF!</v>
      </c>
      <c r="G125" s="97" t="e">
        <f>VLOOKUP(B125,#REF!,7,0)</f>
        <v>#REF!</v>
      </c>
      <c r="H125" s="98" t="e">
        <f t="shared" si="2"/>
        <v>#REF!</v>
      </c>
      <c r="I125" s="99" t="e">
        <f>H125/#REF!</f>
        <v>#REF!</v>
      </c>
      <c r="J125" s="167" t="e">
        <f>SUM($I$10:I125)</f>
        <v>#REF!</v>
      </c>
      <c r="K125" s="107" t="e">
        <f t="shared" si="3"/>
        <v>#REF!</v>
      </c>
    </row>
    <row r="126" spans="2:11" ht="15.75" x14ac:dyDescent="0.25">
      <c r="B126" s="105" t="s">
        <v>168</v>
      </c>
      <c r="C126" s="94" t="e">
        <f>VLOOKUP(B126,#REF!,2,0)</f>
        <v>#REF!</v>
      </c>
      <c r="D126" s="95" t="e">
        <f>VLOOKUP(B126,#REF!,3,0)</f>
        <v>#REF!</v>
      </c>
      <c r="E126" s="94" t="e">
        <f>VLOOKUP(B126,#REF!,4,0)</f>
        <v>#REF!</v>
      </c>
      <c r="F126" s="96" t="e">
        <f>SUMIF(#REF!,B126,#REF!)</f>
        <v>#REF!</v>
      </c>
      <c r="G126" s="97" t="e">
        <f>VLOOKUP(B126,#REF!,7,0)</f>
        <v>#REF!</v>
      </c>
      <c r="H126" s="98" t="e">
        <f t="shared" si="2"/>
        <v>#REF!</v>
      </c>
      <c r="I126" s="99" t="e">
        <f>H126/#REF!</f>
        <v>#REF!</v>
      </c>
      <c r="J126" s="167" t="e">
        <f>SUM($I$10:I126)</f>
        <v>#REF!</v>
      </c>
      <c r="K126" s="107" t="e">
        <f t="shared" si="3"/>
        <v>#REF!</v>
      </c>
    </row>
    <row r="127" spans="2:11" ht="15.75" x14ac:dyDescent="0.25">
      <c r="B127" s="105" t="s">
        <v>64</v>
      </c>
      <c r="C127" s="94" t="e">
        <f>VLOOKUP(B127,#REF!,2,0)</f>
        <v>#REF!</v>
      </c>
      <c r="D127" s="95" t="e">
        <f>VLOOKUP(B127,#REF!,3,0)</f>
        <v>#REF!</v>
      </c>
      <c r="E127" s="94" t="e">
        <f>VLOOKUP(B127,#REF!,4,0)</f>
        <v>#REF!</v>
      </c>
      <c r="F127" s="96" t="e">
        <f>SUMIF(#REF!,B127,#REF!)</f>
        <v>#REF!</v>
      </c>
      <c r="G127" s="97" t="e">
        <f>VLOOKUP(B127,#REF!,7,0)</f>
        <v>#REF!</v>
      </c>
      <c r="H127" s="98" t="e">
        <f t="shared" si="2"/>
        <v>#REF!</v>
      </c>
      <c r="I127" s="99" t="e">
        <f>H127/#REF!</f>
        <v>#REF!</v>
      </c>
      <c r="J127" s="167" t="e">
        <f>SUM($I$10:I127)</f>
        <v>#REF!</v>
      </c>
      <c r="K127" s="107" t="e">
        <f t="shared" si="3"/>
        <v>#REF!</v>
      </c>
    </row>
    <row r="128" spans="2:11" ht="15.75" x14ac:dyDescent="0.25">
      <c r="B128" s="105" t="s">
        <v>35</v>
      </c>
      <c r="C128" s="94" t="e">
        <f>VLOOKUP(B128,#REF!,2,0)</f>
        <v>#REF!</v>
      </c>
      <c r="D128" s="95" t="e">
        <f>VLOOKUP(B128,#REF!,3,0)</f>
        <v>#REF!</v>
      </c>
      <c r="E128" s="94" t="e">
        <f>VLOOKUP(B128,#REF!,4,0)</f>
        <v>#REF!</v>
      </c>
      <c r="F128" s="96" t="e">
        <f>SUMIF(#REF!,B128,#REF!)</f>
        <v>#REF!</v>
      </c>
      <c r="G128" s="102" t="e">
        <f>VLOOKUP(B128,#REF!,7,0)</f>
        <v>#REF!</v>
      </c>
      <c r="H128" s="103" t="e">
        <f t="shared" si="2"/>
        <v>#REF!</v>
      </c>
      <c r="I128" s="104" t="e">
        <f>H128/#REF!</f>
        <v>#REF!</v>
      </c>
      <c r="J128" s="167" t="e">
        <f>SUM($I$10:I128)</f>
        <v>#REF!</v>
      </c>
      <c r="K128" s="107" t="e">
        <f t="shared" si="3"/>
        <v>#REF!</v>
      </c>
    </row>
    <row r="129" spans="2:11" ht="15.75" x14ac:dyDescent="0.25">
      <c r="B129" s="105">
        <v>101565</v>
      </c>
      <c r="C129" s="94" t="e">
        <f>VLOOKUP(B129,#REF!,2,0)</f>
        <v>#REF!</v>
      </c>
      <c r="D129" s="95" t="e">
        <f>VLOOKUP(B129,#REF!,3,0)</f>
        <v>#REF!</v>
      </c>
      <c r="E129" s="94" t="e">
        <f>VLOOKUP(B129,#REF!,4,0)</f>
        <v>#REF!</v>
      </c>
      <c r="F129" s="96" t="e">
        <f>SUMIF(#REF!,B129,#REF!)</f>
        <v>#REF!</v>
      </c>
      <c r="G129" s="97" t="e">
        <f>VLOOKUP(B129,#REF!,7,0)</f>
        <v>#REF!</v>
      </c>
      <c r="H129" s="98" t="e">
        <f t="shared" si="2"/>
        <v>#REF!</v>
      </c>
      <c r="I129" s="99" t="e">
        <f>H129/#REF!</f>
        <v>#REF!</v>
      </c>
      <c r="J129" s="167" t="e">
        <f>SUM($I$10:I129)</f>
        <v>#REF!</v>
      </c>
      <c r="K129" s="107" t="e">
        <f t="shared" si="3"/>
        <v>#REF!</v>
      </c>
    </row>
    <row r="130" spans="2:11" ht="15.75" x14ac:dyDescent="0.25">
      <c r="B130" s="105" t="s">
        <v>131</v>
      </c>
      <c r="C130" s="94" t="e">
        <f>VLOOKUP(B130,#REF!,2,0)</f>
        <v>#REF!</v>
      </c>
      <c r="D130" s="95" t="e">
        <f>VLOOKUP(B130,#REF!,3,0)</f>
        <v>#REF!</v>
      </c>
      <c r="E130" s="94" t="e">
        <f>VLOOKUP(B130,#REF!,4,0)</f>
        <v>#REF!</v>
      </c>
      <c r="F130" s="96" t="e">
        <f>SUMIF(#REF!,B130,#REF!)</f>
        <v>#REF!</v>
      </c>
      <c r="G130" s="97" t="e">
        <f>VLOOKUP(B130,#REF!,7,0)</f>
        <v>#REF!</v>
      </c>
      <c r="H130" s="98" t="e">
        <f t="shared" si="2"/>
        <v>#REF!</v>
      </c>
      <c r="I130" s="99" t="e">
        <f>H130/#REF!</f>
        <v>#REF!</v>
      </c>
      <c r="J130" s="167" t="e">
        <f>SUM($I$10:I130)</f>
        <v>#REF!</v>
      </c>
      <c r="K130" s="107" t="e">
        <f t="shared" si="3"/>
        <v>#REF!</v>
      </c>
    </row>
    <row r="131" spans="2:11" ht="15.75" x14ac:dyDescent="0.25">
      <c r="B131" s="105" t="s">
        <v>96</v>
      </c>
      <c r="C131" s="94" t="e">
        <f>VLOOKUP(B131,#REF!,2,0)</f>
        <v>#REF!</v>
      </c>
      <c r="D131" s="95" t="e">
        <f>VLOOKUP(B131,#REF!,3,0)</f>
        <v>#REF!</v>
      </c>
      <c r="E131" s="94" t="e">
        <f>VLOOKUP(B131,#REF!,4,0)</f>
        <v>#REF!</v>
      </c>
      <c r="F131" s="96" t="e">
        <f>SUMIF(#REF!,B131,#REF!)</f>
        <v>#REF!</v>
      </c>
      <c r="G131" s="97" t="e">
        <f>VLOOKUP(B131,#REF!,7,0)</f>
        <v>#REF!</v>
      </c>
      <c r="H131" s="98" t="e">
        <f t="shared" si="2"/>
        <v>#REF!</v>
      </c>
      <c r="I131" s="99" t="e">
        <f>H131/#REF!</f>
        <v>#REF!</v>
      </c>
      <c r="J131" s="167" t="e">
        <f>SUM($I$10:I131)</f>
        <v>#REF!</v>
      </c>
      <c r="K131" s="107" t="e">
        <f t="shared" si="3"/>
        <v>#REF!</v>
      </c>
    </row>
    <row r="132" spans="2:11" ht="15.75" x14ac:dyDescent="0.25">
      <c r="B132" s="105">
        <v>88497</v>
      </c>
      <c r="C132" s="94" t="e">
        <f>VLOOKUP(B132,#REF!,2,0)</f>
        <v>#REF!</v>
      </c>
      <c r="D132" s="95" t="e">
        <f>VLOOKUP(B132,#REF!,3,0)</f>
        <v>#REF!</v>
      </c>
      <c r="E132" s="94" t="e">
        <f>VLOOKUP(B132,#REF!,4,0)</f>
        <v>#REF!</v>
      </c>
      <c r="F132" s="96" t="e">
        <f>SUMIF(#REF!,B132,#REF!)</f>
        <v>#REF!</v>
      </c>
      <c r="G132" s="97" t="e">
        <f>VLOOKUP(B132,#REF!,7,0)</f>
        <v>#REF!</v>
      </c>
      <c r="H132" s="98" t="e">
        <f t="shared" si="2"/>
        <v>#REF!</v>
      </c>
      <c r="I132" s="99" t="e">
        <f>H132/#REF!</f>
        <v>#REF!</v>
      </c>
      <c r="J132" s="167" t="e">
        <f>SUM($I$10:I132)</f>
        <v>#REF!</v>
      </c>
      <c r="K132" s="107" t="e">
        <f t="shared" si="3"/>
        <v>#REF!</v>
      </c>
    </row>
    <row r="133" spans="2:11" ht="15.75" x14ac:dyDescent="0.25">
      <c r="B133" s="105" t="s">
        <v>15</v>
      </c>
      <c r="C133" s="94" t="e">
        <f>VLOOKUP(B133,#REF!,2,0)</f>
        <v>#REF!</v>
      </c>
      <c r="D133" s="95" t="e">
        <f>VLOOKUP(B133,#REF!,3,0)</f>
        <v>#REF!</v>
      </c>
      <c r="E133" s="94" t="e">
        <f>VLOOKUP(B133,#REF!,4,0)</f>
        <v>#REF!</v>
      </c>
      <c r="F133" s="96" t="e">
        <f>SUMIF(#REF!,B133,#REF!)</f>
        <v>#REF!</v>
      </c>
      <c r="G133" s="102" t="e">
        <f>VLOOKUP(B133,#REF!,7,0)</f>
        <v>#REF!</v>
      </c>
      <c r="H133" s="103" t="e">
        <f t="shared" si="2"/>
        <v>#REF!</v>
      </c>
      <c r="I133" s="104" t="e">
        <f>H133/#REF!</f>
        <v>#REF!</v>
      </c>
      <c r="J133" s="167" t="e">
        <f>SUM($I$10:I133)</f>
        <v>#REF!</v>
      </c>
      <c r="K133" s="107" t="e">
        <f t="shared" si="3"/>
        <v>#REF!</v>
      </c>
    </row>
    <row r="134" spans="2:11" ht="15.75" x14ac:dyDescent="0.25">
      <c r="B134" s="105" t="s">
        <v>83</v>
      </c>
      <c r="C134" s="94" t="e">
        <f>VLOOKUP(B134,#REF!,2,0)</f>
        <v>#REF!</v>
      </c>
      <c r="D134" s="95" t="e">
        <f>VLOOKUP(B134,#REF!,3,0)</f>
        <v>#REF!</v>
      </c>
      <c r="E134" s="94" t="e">
        <f>VLOOKUP(B134,#REF!,4,0)</f>
        <v>#REF!</v>
      </c>
      <c r="F134" s="96" t="e">
        <f>SUMIF(#REF!,B134,#REF!)</f>
        <v>#REF!</v>
      </c>
      <c r="G134" s="97" t="e">
        <f>VLOOKUP(B134,#REF!,7,0)</f>
        <v>#REF!</v>
      </c>
      <c r="H134" s="98" t="e">
        <f t="shared" si="2"/>
        <v>#REF!</v>
      </c>
      <c r="I134" s="99" t="e">
        <f>H134/#REF!</f>
        <v>#REF!</v>
      </c>
      <c r="J134" s="167" t="e">
        <f>SUM($I$10:I134)</f>
        <v>#REF!</v>
      </c>
      <c r="K134" s="107" t="e">
        <f t="shared" si="3"/>
        <v>#REF!</v>
      </c>
    </row>
    <row r="135" spans="2:11" ht="15.75" x14ac:dyDescent="0.25">
      <c r="B135" s="105">
        <v>97091</v>
      </c>
      <c r="C135" s="94" t="e">
        <f>VLOOKUP(B135,#REF!,2,0)</f>
        <v>#REF!</v>
      </c>
      <c r="D135" s="95" t="e">
        <f>VLOOKUP(B135,#REF!,3,0)</f>
        <v>#REF!</v>
      </c>
      <c r="E135" s="94" t="e">
        <f>VLOOKUP(B135,#REF!,4,0)</f>
        <v>#REF!</v>
      </c>
      <c r="F135" s="96" t="e">
        <f>SUMIF(#REF!,B135,#REF!)</f>
        <v>#REF!</v>
      </c>
      <c r="G135" s="97" t="e">
        <f>VLOOKUP(B135,#REF!,7,0)</f>
        <v>#REF!</v>
      </c>
      <c r="H135" s="98" t="e">
        <f t="shared" si="2"/>
        <v>#REF!</v>
      </c>
      <c r="I135" s="99" t="e">
        <f>H135/#REF!</f>
        <v>#REF!</v>
      </c>
      <c r="J135" s="167" t="e">
        <f>SUM($I$10:I135)</f>
        <v>#REF!</v>
      </c>
      <c r="K135" s="107" t="e">
        <f t="shared" si="3"/>
        <v>#REF!</v>
      </c>
    </row>
    <row r="136" spans="2:11" ht="15.75" x14ac:dyDescent="0.25">
      <c r="B136" s="105">
        <v>92768</v>
      </c>
      <c r="C136" s="94" t="e">
        <f>VLOOKUP(B136,#REF!,2,0)</f>
        <v>#REF!</v>
      </c>
      <c r="D136" s="95" t="e">
        <f>VLOOKUP(B136,#REF!,3,0)</f>
        <v>#REF!</v>
      </c>
      <c r="E136" s="94" t="e">
        <f>VLOOKUP(B136,#REF!,4,0)</f>
        <v>#REF!</v>
      </c>
      <c r="F136" s="96" t="e">
        <f>SUMIF(#REF!,B136,#REF!)</f>
        <v>#REF!</v>
      </c>
      <c r="G136" s="97" t="e">
        <f>VLOOKUP(B136,#REF!,7,0)</f>
        <v>#REF!</v>
      </c>
      <c r="H136" s="98" t="e">
        <f t="shared" si="2"/>
        <v>#REF!</v>
      </c>
      <c r="I136" s="99" t="e">
        <f>H136/#REF!</f>
        <v>#REF!</v>
      </c>
      <c r="J136" s="167" t="e">
        <f>SUM($I$10:I136)</f>
        <v>#REF!</v>
      </c>
      <c r="K136" s="107" t="e">
        <f t="shared" si="3"/>
        <v>#REF!</v>
      </c>
    </row>
    <row r="137" spans="2:11" ht="15.75" x14ac:dyDescent="0.25">
      <c r="B137" s="105">
        <v>93000</v>
      </c>
      <c r="C137" s="94" t="e">
        <f>VLOOKUP(B137,#REF!,2,0)</f>
        <v>#REF!</v>
      </c>
      <c r="D137" s="95" t="e">
        <f>VLOOKUP(B137,#REF!,3,0)</f>
        <v>#REF!</v>
      </c>
      <c r="E137" s="94" t="e">
        <f>VLOOKUP(B137,#REF!,4,0)</f>
        <v>#REF!</v>
      </c>
      <c r="F137" s="96" t="e">
        <f>SUMIF(#REF!,B137,#REF!)</f>
        <v>#REF!</v>
      </c>
      <c r="G137" s="97" t="e">
        <f>VLOOKUP(B137,#REF!,7,0)</f>
        <v>#REF!</v>
      </c>
      <c r="H137" s="98" t="e">
        <f t="shared" si="2"/>
        <v>#REF!</v>
      </c>
      <c r="I137" s="99" t="e">
        <f>H137/#REF!</f>
        <v>#REF!</v>
      </c>
      <c r="J137" s="167" t="e">
        <f>SUM($I$10:I137)</f>
        <v>#REF!</v>
      </c>
      <c r="K137" s="107" t="e">
        <f t="shared" si="3"/>
        <v>#REF!</v>
      </c>
    </row>
    <row r="138" spans="2:11" ht="15.75" x14ac:dyDescent="0.25">
      <c r="B138" s="105" t="s">
        <v>51</v>
      </c>
      <c r="C138" s="94" t="e">
        <f>VLOOKUP(B138,#REF!,2,0)</f>
        <v>#REF!</v>
      </c>
      <c r="D138" s="95" t="e">
        <f>VLOOKUP(B138,#REF!,3,0)</f>
        <v>#REF!</v>
      </c>
      <c r="E138" s="94" t="e">
        <f>VLOOKUP(B138,#REF!,4,0)</f>
        <v>#REF!</v>
      </c>
      <c r="F138" s="96" t="e">
        <f>SUMIF(#REF!,B138,#REF!)</f>
        <v>#REF!</v>
      </c>
      <c r="G138" s="97" t="e">
        <f>VLOOKUP(B138,#REF!,7,0)</f>
        <v>#REF!</v>
      </c>
      <c r="H138" s="98" t="e">
        <f t="shared" ref="H138:H201" si="4">TRUNC(F138*G138,2)</f>
        <v>#REF!</v>
      </c>
      <c r="I138" s="99" t="e">
        <f>H138/#REF!</f>
        <v>#REF!</v>
      </c>
      <c r="J138" s="167" t="e">
        <f>SUM($I$10:I138)</f>
        <v>#REF!</v>
      </c>
      <c r="K138" s="107" t="e">
        <f t="shared" ref="K138:K201" si="5">IF(J138&lt;80%,"A",IF(J138&lt;95%,"B",IF(J138&lt;150%,"C",0)))</f>
        <v>#REF!</v>
      </c>
    </row>
    <row r="139" spans="2:11" ht="15.75" x14ac:dyDescent="0.25">
      <c r="B139" s="105" t="s">
        <v>116</v>
      </c>
      <c r="C139" s="94" t="e">
        <f>VLOOKUP(B139,#REF!,2,0)</f>
        <v>#REF!</v>
      </c>
      <c r="D139" s="95" t="e">
        <f>VLOOKUP(B139,#REF!,3,0)</f>
        <v>#REF!</v>
      </c>
      <c r="E139" s="94" t="e">
        <f>VLOOKUP(B139,#REF!,4,0)</f>
        <v>#REF!</v>
      </c>
      <c r="F139" s="96" t="e">
        <f>SUMIF(#REF!,B139,#REF!)</f>
        <v>#REF!</v>
      </c>
      <c r="G139" s="97" t="e">
        <f>VLOOKUP(B139,#REF!,7,0)</f>
        <v>#REF!</v>
      </c>
      <c r="H139" s="98" t="e">
        <f t="shared" si="4"/>
        <v>#REF!</v>
      </c>
      <c r="I139" s="99" t="e">
        <f>H139/#REF!</f>
        <v>#REF!</v>
      </c>
      <c r="J139" s="167" t="e">
        <f>SUM($I$10:I139)</f>
        <v>#REF!</v>
      </c>
      <c r="K139" s="107" t="e">
        <f t="shared" si="5"/>
        <v>#REF!</v>
      </c>
    </row>
    <row r="140" spans="2:11" ht="15.75" x14ac:dyDescent="0.25">
      <c r="B140" s="105" t="s">
        <v>211</v>
      </c>
      <c r="C140" s="94" t="e">
        <f>VLOOKUP(B140,#REF!,2,0)</f>
        <v>#REF!</v>
      </c>
      <c r="D140" s="95" t="e">
        <f>VLOOKUP(B140,#REF!,3,0)</f>
        <v>#REF!</v>
      </c>
      <c r="E140" s="94" t="e">
        <f>VLOOKUP(B140,#REF!,4,0)</f>
        <v>#REF!</v>
      </c>
      <c r="F140" s="96" t="e">
        <f>SUMIF(#REF!,B140,#REF!)</f>
        <v>#REF!</v>
      </c>
      <c r="G140" s="97" t="e">
        <f>VLOOKUP(B140,#REF!,7,0)</f>
        <v>#REF!</v>
      </c>
      <c r="H140" s="98" t="e">
        <f t="shared" si="4"/>
        <v>#REF!</v>
      </c>
      <c r="I140" s="99" t="e">
        <f>H140/#REF!</f>
        <v>#REF!</v>
      </c>
      <c r="J140" s="167" t="e">
        <f>SUM($I$10:I140)</f>
        <v>#REF!</v>
      </c>
      <c r="K140" s="107" t="e">
        <f t="shared" si="5"/>
        <v>#REF!</v>
      </c>
    </row>
    <row r="141" spans="2:11" ht="15.75" x14ac:dyDescent="0.25">
      <c r="B141" s="105" t="s">
        <v>48</v>
      </c>
      <c r="C141" s="94" t="e">
        <f>VLOOKUP(B141,#REF!,2,0)</f>
        <v>#REF!</v>
      </c>
      <c r="D141" s="95" t="e">
        <f>VLOOKUP(B141,#REF!,3,0)</f>
        <v>#REF!</v>
      </c>
      <c r="E141" s="94" t="e">
        <f>VLOOKUP(B141,#REF!,4,0)</f>
        <v>#REF!</v>
      </c>
      <c r="F141" s="96" t="e">
        <f>SUMIF(#REF!,B141,#REF!)</f>
        <v>#REF!</v>
      </c>
      <c r="G141" s="97" t="e">
        <f>VLOOKUP(B141,#REF!,7,0)</f>
        <v>#REF!</v>
      </c>
      <c r="H141" s="98" t="e">
        <f t="shared" si="4"/>
        <v>#REF!</v>
      </c>
      <c r="I141" s="99" t="e">
        <f>H141/#REF!</f>
        <v>#REF!</v>
      </c>
      <c r="J141" s="167" t="e">
        <f>SUM($I$10:I141)</f>
        <v>#REF!</v>
      </c>
      <c r="K141" s="107" t="e">
        <f t="shared" si="5"/>
        <v>#REF!</v>
      </c>
    </row>
    <row r="142" spans="2:11" ht="15.75" x14ac:dyDescent="0.25">
      <c r="B142" s="105" t="s">
        <v>44</v>
      </c>
      <c r="C142" s="94" t="e">
        <f>VLOOKUP(B142,#REF!,2,0)</f>
        <v>#REF!</v>
      </c>
      <c r="D142" s="95" t="e">
        <f>VLOOKUP(B142,#REF!,3,0)</f>
        <v>#REF!</v>
      </c>
      <c r="E142" s="94" t="e">
        <f>VLOOKUP(B142,#REF!,4,0)</f>
        <v>#REF!</v>
      </c>
      <c r="F142" s="96" t="e">
        <f>SUMIF(#REF!,B142,#REF!)</f>
        <v>#REF!</v>
      </c>
      <c r="G142" s="102" t="e">
        <f>VLOOKUP(B142,#REF!,7,0)</f>
        <v>#REF!</v>
      </c>
      <c r="H142" s="103" t="e">
        <f t="shared" si="4"/>
        <v>#REF!</v>
      </c>
      <c r="I142" s="104" t="e">
        <f>H142/#REF!</f>
        <v>#REF!</v>
      </c>
      <c r="J142" s="167" t="e">
        <f>SUM($I$10:I142)</f>
        <v>#REF!</v>
      </c>
      <c r="K142" s="107" t="e">
        <f t="shared" si="5"/>
        <v>#REF!</v>
      </c>
    </row>
    <row r="143" spans="2:11" ht="15.75" x14ac:dyDescent="0.25">
      <c r="B143" s="105" t="s">
        <v>57</v>
      </c>
      <c r="C143" s="94" t="e">
        <f>VLOOKUP(B143,#REF!,2,0)</f>
        <v>#REF!</v>
      </c>
      <c r="D143" s="95" t="e">
        <f>VLOOKUP(B143,#REF!,3,0)</f>
        <v>#REF!</v>
      </c>
      <c r="E143" s="94" t="e">
        <f>VLOOKUP(B143,#REF!,4,0)</f>
        <v>#REF!</v>
      </c>
      <c r="F143" s="96" t="e">
        <f>SUMIF(#REF!,B143,#REF!)</f>
        <v>#REF!</v>
      </c>
      <c r="G143" s="97" t="e">
        <f>VLOOKUP(B143,#REF!,7,0)</f>
        <v>#REF!</v>
      </c>
      <c r="H143" s="98" t="e">
        <f t="shared" si="4"/>
        <v>#REF!</v>
      </c>
      <c r="I143" s="99" t="e">
        <f>H143/#REF!</f>
        <v>#REF!</v>
      </c>
      <c r="J143" s="167" t="e">
        <f>SUM($I$10:I143)</f>
        <v>#REF!</v>
      </c>
      <c r="K143" s="107" t="e">
        <f t="shared" si="5"/>
        <v>#REF!</v>
      </c>
    </row>
    <row r="144" spans="2:11" ht="15.75" x14ac:dyDescent="0.25">
      <c r="B144" s="105" t="s">
        <v>141</v>
      </c>
      <c r="C144" s="94" t="e">
        <f>VLOOKUP(B144,#REF!,2,0)</f>
        <v>#REF!</v>
      </c>
      <c r="D144" s="95" t="e">
        <f>VLOOKUP(B144,#REF!,3,0)</f>
        <v>#REF!</v>
      </c>
      <c r="E144" s="94" t="e">
        <f>VLOOKUP(B144,#REF!,4,0)</f>
        <v>#REF!</v>
      </c>
      <c r="F144" s="96" t="e">
        <f>SUMIF(#REF!,B144,#REF!)</f>
        <v>#REF!</v>
      </c>
      <c r="G144" s="97" t="e">
        <f>VLOOKUP(B144,#REF!,7,0)</f>
        <v>#REF!</v>
      </c>
      <c r="H144" s="98" t="e">
        <f t="shared" si="4"/>
        <v>#REF!</v>
      </c>
      <c r="I144" s="99" t="e">
        <f>H144/#REF!</f>
        <v>#REF!</v>
      </c>
      <c r="J144" s="167" t="e">
        <f>SUM($I$10:I144)</f>
        <v>#REF!</v>
      </c>
      <c r="K144" s="107" t="e">
        <f t="shared" si="5"/>
        <v>#REF!</v>
      </c>
    </row>
    <row r="145" spans="2:11" ht="15.75" x14ac:dyDescent="0.25">
      <c r="B145" s="105" t="s">
        <v>165</v>
      </c>
      <c r="C145" s="94" t="e">
        <f>VLOOKUP(B145,#REF!,2,0)</f>
        <v>#REF!</v>
      </c>
      <c r="D145" s="95" t="e">
        <f>VLOOKUP(B145,#REF!,3,0)</f>
        <v>#REF!</v>
      </c>
      <c r="E145" s="94" t="e">
        <f>VLOOKUP(B145,#REF!,4,0)</f>
        <v>#REF!</v>
      </c>
      <c r="F145" s="96" t="e">
        <f>SUMIF(#REF!,B145,#REF!)</f>
        <v>#REF!</v>
      </c>
      <c r="G145" s="97" t="e">
        <f>VLOOKUP(B145,#REF!,7,0)</f>
        <v>#REF!</v>
      </c>
      <c r="H145" s="98" t="e">
        <f t="shared" si="4"/>
        <v>#REF!</v>
      </c>
      <c r="I145" s="99" t="e">
        <f>H145/#REF!</f>
        <v>#REF!</v>
      </c>
      <c r="J145" s="167" t="e">
        <f>SUM($I$10:I145)</f>
        <v>#REF!</v>
      </c>
      <c r="K145" s="107" t="e">
        <f t="shared" si="5"/>
        <v>#REF!</v>
      </c>
    </row>
    <row r="146" spans="2:11" ht="15.75" x14ac:dyDescent="0.25">
      <c r="B146" s="105" t="s">
        <v>91</v>
      </c>
      <c r="C146" s="94" t="e">
        <f>VLOOKUP(B146,#REF!,2,0)</f>
        <v>#REF!</v>
      </c>
      <c r="D146" s="95" t="e">
        <f>VLOOKUP(B146,#REF!,3,0)</f>
        <v>#REF!</v>
      </c>
      <c r="E146" s="94" t="e">
        <f>VLOOKUP(B146,#REF!,4,0)</f>
        <v>#REF!</v>
      </c>
      <c r="F146" s="96" t="e">
        <f>SUMIF(#REF!,B146,#REF!)</f>
        <v>#REF!</v>
      </c>
      <c r="G146" s="97" t="e">
        <f>VLOOKUP(B146,#REF!,7,0)</f>
        <v>#REF!</v>
      </c>
      <c r="H146" s="98" t="e">
        <f t="shared" si="4"/>
        <v>#REF!</v>
      </c>
      <c r="I146" s="99" t="e">
        <f>H146/#REF!</f>
        <v>#REF!</v>
      </c>
      <c r="J146" s="167" t="e">
        <f>SUM($I$10:I146)</f>
        <v>#REF!</v>
      </c>
      <c r="K146" s="107" t="e">
        <f t="shared" si="5"/>
        <v>#REF!</v>
      </c>
    </row>
    <row r="147" spans="2:11" ht="15.75" x14ac:dyDescent="0.25">
      <c r="B147" s="105" t="s">
        <v>95</v>
      </c>
      <c r="C147" s="94" t="e">
        <f>VLOOKUP(B147,#REF!,2,0)</f>
        <v>#REF!</v>
      </c>
      <c r="D147" s="95" t="e">
        <f>VLOOKUP(B147,#REF!,3,0)</f>
        <v>#REF!</v>
      </c>
      <c r="E147" s="94" t="e">
        <f>VLOOKUP(B147,#REF!,4,0)</f>
        <v>#REF!</v>
      </c>
      <c r="F147" s="96" t="e">
        <f>SUMIF(#REF!,B147,#REF!)</f>
        <v>#REF!</v>
      </c>
      <c r="G147" s="97" t="e">
        <f>VLOOKUP(B147,#REF!,7,0)</f>
        <v>#REF!</v>
      </c>
      <c r="H147" s="98" t="e">
        <f t="shared" si="4"/>
        <v>#REF!</v>
      </c>
      <c r="I147" s="99" t="e">
        <f>H147/#REF!</f>
        <v>#REF!</v>
      </c>
      <c r="J147" s="167" t="e">
        <f>SUM($I$10:I147)</f>
        <v>#REF!</v>
      </c>
      <c r="K147" s="107" t="e">
        <f t="shared" si="5"/>
        <v>#REF!</v>
      </c>
    </row>
    <row r="148" spans="2:11" ht="15.75" x14ac:dyDescent="0.25">
      <c r="B148" s="105" t="s">
        <v>18</v>
      </c>
      <c r="C148" s="94" t="e">
        <f>VLOOKUP(B148,#REF!,2,0)</f>
        <v>#REF!</v>
      </c>
      <c r="D148" s="95" t="e">
        <f>VLOOKUP(B148,#REF!,3,0)</f>
        <v>#REF!</v>
      </c>
      <c r="E148" s="94" t="e">
        <f>VLOOKUP(B148,#REF!,4,0)</f>
        <v>#REF!</v>
      </c>
      <c r="F148" s="96" t="e">
        <f>SUMIF(#REF!,B148,#REF!)</f>
        <v>#REF!</v>
      </c>
      <c r="G148" s="102" t="e">
        <f>VLOOKUP(B148,#REF!,7,0)</f>
        <v>#REF!</v>
      </c>
      <c r="H148" s="103" t="e">
        <f t="shared" si="4"/>
        <v>#REF!</v>
      </c>
      <c r="I148" s="104" t="e">
        <f>H148/#REF!</f>
        <v>#REF!</v>
      </c>
      <c r="J148" s="167" t="e">
        <f>SUM($I$10:I148)</f>
        <v>#REF!</v>
      </c>
      <c r="K148" s="107" t="e">
        <f t="shared" si="5"/>
        <v>#REF!</v>
      </c>
    </row>
    <row r="149" spans="2:11" ht="15.75" x14ac:dyDescent="0.25">
      <c r="B149" s="105" t="s">
        <v>172</v>
      </c>
      <c r="C149" s="94" t="e">
        <f>VLOOKUP(B149,#REF!,2,0)</f>
        <v>#REF!</v>
      </c>
      <c r="D149" s="95" t="e">
        <f>VLOOKUP(B149,#REF!,3,0)</f>
        <v>#REF!</v>
      </c>
      <c r="E149" s="94" t="e">
        <f>VLOOKUP(B149,#REF!,4,0)</f>
        <v>#REF!</v>
      </c>
      <c r="F149" s="96" t="e">
        <f>SUMIF(#REF!,B149,#REF!)</f>
        <v>#REF!</v>
      </c>
      <c r="G149" s="97" t="e">
        <f>VLOOKUP(B149,#REF!,7,0)</f>
        <v>#REF!</v>
      </c>
      <c r="H149" s="98" t="e">
        <f t="shared" si="4"/>
        <v>#REF!</v>
      </c>
      <c r="I149" s="99" t="e">
        <f>H149/#REF!</f>
        <v>#REF!</v>
      </c>
      <c r="J149" s="167" t="e">
        <f>SUM($I$10:I149)</f>
        <v>#REF!</v>
      </c>
      <c r="K149" s="107" t="e">
        <f t="shared" si="5"/>
        <v>#REF!</v>
      </c>
    </row>
    <row r="150" spans="2:11" ht="15.75" x14ac:dyDescent="0.25">
      <c r="B150" s="105" t="s">
        <v>163</v>
      </c>
      <c r="C150" s="94" t="e">
        <f>VLOOKUP(B150,#REF!,2,0)</f>
        <v>#REF!</v>
      </c>
      <c r="D150" s="95" t="e">
        <f>VLOOKUP(B150,#REF!,3,0)</f>
        <v>#REF!</v>
      </c>
      <c r="E150" s="94" t="e">
        <f>VLOOKUP(B150,#REF!,4,0)</f>
        <v>#REF!</v>
      </c>
      <c r="F150" s="96" t="e">
        <f>SUMIF(#REF!,B150,#REF!)</f>
        <v>#REF!</v>
      </c>
      <c r="G150" s="97" t="e">
        <f>VLOOKUP(B150,#REF!,7,0)</f>
        <v>#REF!</v>
      </c>
      <c r="H150" s="98" t="e">
        <f t="shared" si="4"/>
        <v>#REF!</v>
      </c>
      <c r="I150" s="99" t="e">
        <f>H150/#REF!</f>
        <v>#REF!</v>
      </c>
      <c r="J150" s="167" t="e">
        <f>SUM($I$10:I150)</f>
        <v>#REF!</v>
      </c>
      <c r="K150" s="107" t="e">
        <f t="shared" si="5"/>
        <v>#REF!</v>
      </c>
    </row>
    <row r="151" spans="2:11" ht="15.75" x14ac:dyDescent="0.25">
      <c r="B151" s="105" t="s">
        <v>52</v>
      </c>
      <c r="C151" s="94" t="e">
        <f>VLOOKUP(B151,#REF!,2,0)</f>
        <v>#REF!</v>
      </c>
      <c r="D151" s="95" t="e">
        <f>VLOOKUP(B151,#REF!,3,0)</f>
        <v>#REF!</v>
      </c>
      <c r="E151" s="94" t="e">
        <f>VLOOKUP(B151,#REF!,4,0)</f>
        <v>#REF!</v>
      </c>
      <c r="F151" s="96" t="e">
        <f>SUMIF(#REF!,B151,#REF!)</f>
        <v>#REF!</v>
      </c>
      <c r="G151" s="97" t="e">
        <f>VLOOKUP(B151,#REF!,7,0)</f>
        <v>#REF!</v>
      </c>
      <c r="H151" s="98" t="e">
        <f t="shared" si="4"/>
        <v>#REF!</v>
      </c>
      <c r="I151" s="99" t="e">
        <f>H151/#REF!</f>
        <v>#REF!</v>
      </c>
      <c r="J151" s="167" t="e">
        <f>SUM($I$10:I151)</f>
        <v>#REF!</v>
      </c>
      <c r="K151" s="107" t="e">
        <f t="shared" si="5"/>
        <v>#REF!</v>
      </c>
    </row>
    <row r="152" spans="2:11" ht="15.75" x14ac:dyDescent="0.25">
      <c r="B152" s="105">
        <v>101899</v>
      </c>
      <c r="C152" s="94" t="e">
        <f>VLOOKUP(B152,#REF!,2,0)</f>
        <v>#REF!</v>
      </c>
      <c r="D152" s="95" t="e">
        <f>VLOOKUP(B152,#REF!,3,0)</f>
        <v>#REF!</v>
      </c>
      <c r="E152" s="94" t="e">
        <f>VLOOKUP(B152,#REF!,4,0)</f>
        <v>#REF!</v>
      </c>
      <c r="F152" s="96" t="e">
        <f>SUMIF(#REF!,B152,#REF!)</f>
        <v>#REF!</v>
      </c>
      <c r="G152" s="97" t="e">
        <f>VLOOKUP(B152,#REF!,7,0)</f>
        <v>#REF!</v>
      </c>
      <c r="H152" s="98" t="e">
        <f t="shared" si="4"/>
        <v>#REF!</v>
      </c>
      <c r="I152" s="99" t="e">
        <f>H152/#REF!</f>
        <v>#REF!</v>
      </c>
      <c r="J152" s="167" t="e">
        <f>SUM($I$10:I152)</f>
        <v>#REF!</v>
      </c>
      <c r="K152" s="107" t="e">
        <f t="shared" si="5"/>
        <v>#REF!</v>
      </c>
    </row>
    <row r="153" spans="2:11" ht="15.75" x14ac:dyDescent="0.25">
      <c r="B153" s="105">
        <v>200132</v>
      </c>
      <c r="C153" s="94" t="e">
        <f>VLOOKUP(B153,#REF!,2,0)</f>
        <v>#REF!</v>
      </c>
      <c r="D153" s="95" t="e">
        <f>VLOOKUP(B153,#REF!,3,0)</f>
        <v>#REF!</v>
      </c>
      <c r="E153" s="94" t="e">
        <f>VLOOKUP(B153,#REF!,4,0)</f>
        <v>#REF!</v>
      </c>
      <c r="F153" s="96" t="e">
        <f>SUMIF(#REF!,B153,#REF!)</f>
        <v>#REF!</v>
      </c>
      <c r="G153" s="97" t="e">
        <f>VLOOKUP(B153,#REF!,7,0)</f>
        <v>#REF!</v>
      </c>
      <c r="H153" s="98" t="e">
        <f t="shared" si="4"/>
        <v>#REF!</v>
      </c>
      <c r="I153" s="99" t="e">
        <f>H153/#REF!</f>
        <v>#REF!</v>
      </c>
      <c r="J153" s="167" t="e">
        <f>SUM($I$10:I153)</f>
        <v>#REF!</v>
      </c>
      <c r="K153" s="107" t="e">
        <f t="shared" si="5"/>
        <v>#REF!</v>
      </c>
    </row>
    <row r="154" spans="2:11" ht="15.75" x14ac:dyDescent="0.25">
      <c r="B154" s="105" t="s">
        <v>220</v>
      </c>
      <c r="C154" s="94" t="e">
        <f>VLOOKUP(B154,#REF!,2,0)</f>
        <v>#REF!</v>
      </c>
      <c r="D154" s="95" t="e">
        <f>VLOOKUP(B154,#REF!,3,0)</f>
        <v>#REF!</v>
      </c>
      <c r="E154" s="94" t="e">
        <f>VLOOKUP(B154,#REF!,4,0)</f>
        <v>#REF!</v>
      </c>
      <c r="F154" s="96" t="e">
        <f>SUMIF(#REF!,B154,#REF!)</f>
        <v>#REF!</v>
      </c>
      <c r="G154" s="97" t="e">
        <f>VLOOKUP(B154,#REF!,7,0)</f>
        <v>#REF!</v>
      </c>
      <c r="H154" s="98" t="e">
        <f t="shared" si="4"/>
        <v>#REF!</v>
      </c>
      <c r="I154" s="99" t="e">
        <f>H154/#REF!</f>
        <v>#REF!</v>
      </c>
      <c r="J154" s="167" t="e">
        <f>SUM($I$10:I154)</f>
        <v>#REF!</v>
      </c>
      <c r="K154" s="107" t="e">
        <f t="shared" si="5"/>
        <v>#REF!</v>
      </c>
    </row>
    <row r="155" spans="2:11" ht="25.5" x14ac:dyDescent="0.25">
      <c r="B155" s="105" t="s">
        <v>232</v>
      </c>
      <c r="C155" s="94" t="e">
        <f>VLOOKUP(B155,#REF!,2,0)</f>
        <v>#REF!</v>
      </c>
      <c r="D155" s="95" t="e">
        <f>VLOOKUP(B155,#REF!,3,0)</f>
        <v>#REF!</v>
      </c>
      <c r="E155" s="94" t="e">
        <f>VLOOKUP(B155,#REF!,4,0)</f>
        <v>#REF!</v>
      </c>
      <c r="F155" s="96" t="e">
        <f>SUMIF(#REF!,B155,#REF!)</f>
        <v>#REF!</v>
      </c>
      <c r="G155" s="97" t="e">
        <f>VLOOKUP(B155,#REF!,7,0)</f>
        <v>#REF!</v>
      </c>
      <c r="H155" s="98" t="e">
        <f t="shared" si="4"/>
        <v>#REF!</v>
      </c>
      <c r="I155" s="99" t="e">
        <f>H155/#REF!</f>
        <v>#REF!</v>
      </c>
      <c r="J155" s="167" t="e">
        <f>SUM($I$10:I155)</f>
        <v>#REF!</v>
      </c>
      <c r="K155" s="107" t="e">
        <f t="shared" si="5"/>
        <v>#REF!</v>
      </c>
    </row>
    <row r="156" spans="2:11" ht="15.75" x14ac:dyDescent="0.25">
      <c r="B156" s="105">
        <v>89800</v>
      </c>
      <c r="C156" s="94" t="e">
        <f>VLOOKUP(B156,#REF!,2,0)</f>
        <v>#REF!</v>
      </c>
      <c r="D156" s="95" t="e">
        <f>VLOOKUP(B156,#REF!,3,0)</f>
        <v>#REF!</v>
      </c>
      <c r="E156" s="94" t="e">
        <f>VLOOKUP(B156,#REF!,4,0)</f>
        <v>#REF!</v>
      </c>
      <c r="F156" s="96" t="e">
        <f>SUMIF(#REF!,B156,#REF!)</f>
        <v>#REF!</v>
      </c>
      <c r="G156" s="97" t="e">
        <f>VLOOKUP(B156,#REF!,7,0)</f>
        <v>#REF!</v>
      </c>
      <c r="H156" s="98" t="e">
        <f t="shared" si="4"/>
        <v>#REF!</v>
      </c>
      <c r="I156" s="99" t="e">
        <f>H156/#REF!</f>
        <v>#REF!</v>
      </c>
      <c r="J156" s="167" t="e">
        <f>SUM($I$10:I156)</f>
        <v>#REF!</v>
      </c>
      <c r="K156" s="107" t="e">
        <f t="shared" si="5"/>
        <v>#REF!</v>
      </c>
    </row>
    <row r="157" spans="2:11" ht="15.75" x14ac:dyDescent="0.25">
      <c r="B157" s="105" t="s">
        <v>114</v>
      </c>
      <c r="C157" s="94" t="e">
        <f>VLOOKUP(B157,#REF!,2,0)</f>
        <v>#REF!</v>
      </c>
      <c r="D157" s="95" t="e">
        <f>VLOOKUP(B157,#REF!,3,0)</f>
        <v>#REF!</v>
      </c>
      <c r="E157" s="94" t="e">
        <f>VLOOKUP(B157,#REF!,4,0)</f>
        <v>#REF!</v>
      </c>
      <c r="F157" s="96" t="e">
        <f>SUMIF(#REF!,B157,#REF!)</f>
        <v>#REF!</v>
      </c>
      <c r="G157" s="97" t="e">
        <f>VLOOKUP(B157,#REF!,7,0)</f>
        <v>#REF!</v>
      </c>
      <c r="H157" s="98" t="e">
        <f t="shared" si="4"/>
        <v>#REF!</v>
      </c>
      <c r="I157" s="99" t="e">
        <f>H157/#REF!</f>
        <v>#REF!</v>
      </c>
      <c r="J157" s="167" t="e">
        <f>SUM($I$10:I157)</f>
        <v>#REF!</v>
      </c>
      <c r="K157" s="107" t="e">
        <f t="shared" si="5"/>
        <v>#REF!</v>
      </c>
    </row>
    <row r="158" spans="2:11" ht="15.75" x14ac:dyDescent="0.25">
      <c r="B158" s="105">
        <v>103107</v>
      </c>
      <c r="C158" s="94" t="e">
        <f>VLOOKUP(B158,#REF!,2,0)</f>
        <v>#REF!</v>
      </c>
      <c r="D158" s="95" t="e">
        <f>VLOOKUP(B158,#REF!,3,0)</f>
        <v>#REF!</v>
      </c>
      <c r="E158" s="94" t="e">
        <f>VLOOKUP(B158,#REF!,4,0)</f>
        <v>#REF!</v>
      </c>
      <c r="F158" s="96" t="e">
        <f>SUMIF(#REF!,B158,#REF!)</f>
        <v>#REF!</v>
      </c>
      <c r="G158" s="102" t="e">
        <f>VLOOKUP(B158,#REF!,7,0)</f>
        <v>#REF!</v>
      </c>
      <c r="H158" s="103" t="e">
        <f t="shared" si="4"/>
        <v>#REF!</v>
      </c>
      <c r="I158" s="104" t="e">
        <f>H158/#REF!</f>
        <v>#REF!</v>
      </c>
      <c r="J158" s="167" t="e">
        <f>SUM($I$10:I158)</f>
        <v>#REF!</v>
      </c>
      <c r="K158" s="107" t="e">
        <f t="shared" si="5"/>
        <v>#REF!</v>
      </c>
    </row>
    <row r="159" spans="2:11" ht="15.75" x14ac:dyDescent="0.25">
      <c r="B159" s="105" t="s">
        <v>21</v>
      </c>
      <c r="C159" s="94" t="e">
        <f>VLOOKUP(B159,#REF!,2,0)</f>
        <v>#REF!</v>
      </c>
      <c r="D159" s="95" t="e">
        <f>VLOOKUP(B159,#REF!,3,0)</f>
        <v>#REF!</v>
      </c>
      <c r="E159" s="94" t="e">
        <f>VLOOKUP(B159,#REF!,4,0)</f>
        <v>#REF!</v>
      </c>
      <c r="F159" s="96" t="e">
        <f>SUMIF(#REF!,B159,#REF!)</f>
        <v>#REF!</v>
      </c>
      <c r="G159" s="102" t="e">
        <f>VLOOKUP(B159,#REF!,7,0)</f>
        <v>#REF!</v>
      </c>
      <c r="H159" s="103" t="e">
        <f t="shared" si="4"/>
        <v>#REF!</v>
      </c>
      <c r="I159" s="104" t="e">
        <f>H159/#REF!</f>
        <v>#REF!</v>
      </c>
      <c r="J159" s="167" t="e">
        <f>SUM($I$10:I159)</f>
        <v>#REF!</v>
      </c>
      <c r="K159" s="107" t="e">
        <f t="shared" si="5"/>
        <v>#REF!</v>
      </c>
    </row>
    <row r="160" spans="2:11" ht="15.75" x14ac:dyDescent="0.25">
      <c r="B160" s="105">
        <v>103106</v>
      </c>
      <c r="C160" s="94" t="e">
        <f>VLOOKUP(B160,#REF!,2,0)</f>
        <v>#REF!</v>
      </c>
      <c r="D160" s="95" t="e">
        <f>VLOOKUP(B160,#REF!,3,0)</f>
        <v>#REF!</v>
      </c>
      <c r="E160" s="94" t="e">
        <f>VLOOKUP(B160,#REF!,4,0)</f>
        <v>#REF!</v>
      </c>
      <c r="F160" s="96" t="e">
        <f>SUMIF(#REF!,B160,#REF!)</f>
        <v>#REF!</v>
      </c>
      <c r="G160" s="102" t="e">
        <f>VLOOKUP(B160,#REF!,7,0)</f>
        <v>#REF!</v>
      </c>
      <c r="H160" s="103" t="e">
        <f t="shared" si="4"/>
        <v>#REF!</v>
      </c>
      <c r="I160" s="104" t="e">
        <f>H160/#REF!</f>
        <v>#REF!</v>
      </c>
      <c r="J160" s="167" t="e">
        <f>SUM($I$10:I160)</f>
        <v>#REF!</v>
      </c>
      <c r="K160" s="107" t="e">
        <f t="shared" si="5"/>
        <v>#REF!</v>
      </c>
    </row>
    <row r="161" spans="2:11" ht="15.75" x14ac:dyDescent="0.25">
      <c r="B161" s="105">
        <v>103110</v>
      </c>
      <c r="C161" s="94" t="e">
        <f>VLOOKUP(B161,#REF!,2,0)</f>
        <v>#REF!</v>
      </c>
      <c r="D161" s="95" t="e">
        <f>VLOOKUP(B161,#REF!,3,0)</f>
        <v>#REF!</v>
      </c>
      <c r="E161" s="94" t="e">
        <f>VLOOKUP(B161,#REF!,4,0)</f>
        <v>#REF!</v>
      </c>
      <c r="F161" s="96" t="e">
        <f>SUMIF(#REF!,B161,#REF!)</f>
        <v>#REF!</v>
      </c>
      <c r="G161" s="97" t="e">
        <f>VLOOKUP(B161,#REF!,7,0)</f>
        <v>#REF!</v>
      </c>
      <c r="H161" s="98" t="e">
        <f t="shared" si="4"/>
        <v>#REF!</v>
      </c>
      <c r="I161" s="99" t="e">
        <f>H161/#REF!</f>
        <v>#REF!</v>
      </c>
      <c r="J161" s="167" t="e">
        <f>SUM($I$10:I161)</f>
        <v>#REF!</v>
      </c>
      <c r="K161" s="107" t="e">
        <f t="shared" si="5"/>
        <v>#REF!</v>
      </c>
    </row>
    <row r="162" spans="2:11" ht="15.75" x14ac:dyDescent="0.25">
      <c r="B162" s="105">
        <v>7010100070</v>
      </c>
      <c r="C162" s="94" t="e">
        <f>VLOOKUP(B162,#REF!,2,0)</f>
        <v>#REF!</v>
      </c>
      <c r="D162" s="95" t="e">
        <f>VLOOKUP(B162,#REF!,3,0)</f>
        <v>#REF!</v>
      </c>
      <c r="E162" s="94" t="e">
        <f>VLOOKUP(B162,#REF!,4,0)</f>
        <v>#REF!</v>
      </c>
      <c r="F162" s="96" t="e">
        <f>SUMIF(#REF!,B162,#REF!)</f>
        <v>#REF!</v>
      </c>
      <c r="G162" s="102" t="e">
        <f>VLOOKUP(B162,#REF!,7,0)</f>
        <v>#REF!</v>
      </c>
      <c r="H162" s="103" t="e">
        <f t="shared" si="4"/>
        <v>#REF!</v>
      </c>
      <c r="I162" s="104" t="e">
        <f>H162/#REF!</f>
        <v>#REF!</v>
      </c>
      <c r="J162" s="167" t="e">
        <f>SUM($I$10:I162)</f>
        <v>#REF!</v>
      </c>
      <c r="K162" s="107" t="e">
        <f t="shared" si="5"/>
        <v>#REF!</v>
      </c>
    </row>
    <row r="163" spans="2:11" ht="15.75" x14ac:dyDescent="0.25">
      <c r="B163" s="105">
        <v>103125</v>
      </c>
      <c r="C163" s="94" t="e">
        <f>VLOOKUP(B163,#REF!,2,0)</f>
        <v>#REF!</v>
      </c>
      <c r="D163" s="95" t="e">
        <f>VLOOKUP(B163,#REF!,3,0)</f>
        <v>#REF!</v>
      </c>
      <c r="E163" s="94" t="e">
        <f>VLOOKUP(B163,#REF!,4,0)</f>
        <v>#REF!</v>
      </c>
      <c r="F163" s="96" t="e">
        <f>SUMIF(#REF!,B163,#REF!)</f>
        <v>#REF!</v>
      </c>
      <c r="G163" s="97" t="e">
        <f>VLOOKUP(B163,#REF!,7,0)</f>
        <v>#REF!</v>
      </c>
      <c r="H163" s="98" t="e">
        <f t="shared" si="4"/>
        <v>#REF!</v>
      </c>
      <c r="I163" s="99" t="e">
        <f>H163/#REF!</f>
        <v>#REF!</v>
      </c>
      <c r="J163" s="167" t="e">
        <f>SUM($I$10:I163)</f>
        <v>#REF!</v>
      </c>
      <c r="K163" s="107" t="e">
        <f t="shared" si="5"/>
        <v>#REF!</v>
      </c>
    </row>
    <row r="164" spans="2:11" ht="15.75" x14ac:dyDescent="0.25">
      <c r="B164" s="105" t="s">
        <v>134</v>
      </c>
      <c r="C164" s="94" t="e">
        <f>VLOOKUP(B164,#REF!,2,0)</f>
        <v>#REF!</v>
      </c>
      <c r="D164" s="95" t="e">
        <f>VLOOKUP(B164,#REF!,3,0)</f>
        <v>#REF!</v>
      </c>
      <c r="E164" s="94" t="e">
        <f>VLOOKUP(B164,#REF!,4,0)</f>
        <v>#REF!</v>
      </c>
      <c r="F164" s="96" t="e">
        <f>SUMIF(#REF!,B164,#REF!)</f>
        <v>#REF!</v>
      </c>
      <c r="G164" s="97" t="e">
        <f>VLOOKUP(B164,#REF!,7,0)</f>
        <v>#REF!</v>
      </c>
      <c r="H164" s="98" t="e">
        <f t="shared" si="4"/>
        <v>#REF!</v>
      </c>
      <c r="I164" s="99" t="e">
        <f>H164/#REF!</f>
        <v>#REF!</v>
      </c>
      <c r="J164" s="167" t="e">
        <f>SUM($I$10:I164)</f>
        <v>#REF!</v>
      </c>
      <c r="K164" s="107" t="e">
        <f t="shared" si="5"/>
        <v>#REF!</v>
      </c>
    </row>
    <row r="165" spans="2:11" ht="15.75" x14ac:dyDescent="0.25">
      <c r="B165" s="105" t="s">
        <v>198</v>
      </c>
      <c r="C165" s="94" t="e">
        <f>VLOOKUP(B165,#REF!,2,0)</f>
        <v>#REF!</v>
      </c>
      <c r="D165" s="95" t="e">
        <f>VLOOKUP(B165,#REF!,3,0)</f>
        <v>#REF!</v>
      </c>
      <c r="E165" s="94" t="e">
        <f>VLOOKUP(B165,#REF!,4,0)</f>
        <v>#REF!</v>
      </c>
      <c r="F165" s="96" t="e">
        <f>SUMIF(#REF!,B165,#REF!)</f>
        <v>#REF!</v>
      </c>
      <c r="G165" s="97" t="e">
        <f>VLOOKUP(B165,#REF!,7,0)</f>
        <v>#REF!</v>
      </c>
      <c r="H165" s="98" t="e">
        <f t="shared" si="4"/>
        <v>#REF!</v>
      </c>
      <c r="I165" s="99" t="e">
        <f>H165/#REF!</f>
        <v>#REF!</v>
      </c>
      <c r="J165" s="167" t="e">
        <f>SUM($I$10:I165)</f>
        <v>#REF!</v>
      </c>
      <c r="K165" s="107" t="e">
        <f t="shared" si="5"/>
        <v>#REF!</v>
      </c>
    </row>
    <row r="166" spans="2:11" ht="15.75" x14ac:dyDescent="0.25">
      <c r="B166" s="105">
        <v>71106</v>
      </c>
      <c r="C166" s="94" t="e">
        <f>VLOOKUP(B166,#REF!,2,0)</f>
        <v>#REF!</v>
      </c>
      <c r="D166" s="95" t="e">
        <f>VLOOKUP(B166,#REF!,3,0)</f>
        <v>#REF!</v>
      </c>
      <c r="E166" s="94" t="e">
        <f>VLOOKUP(B166,#REF!,4,0)</f>
        <v>#REF!</v>
      </c>
      <c r="F166" s="96" t="e">
        <f>SUMIF(#REF!,B166,#REF!)</f>
        <v>#REF!</v>
      </c>
      <c r="G166" s="97" t="e">
        <f>VLOOKUP(B166,#REF!,7,0)</f>
        <v>#REF!</v>
      </c>
      <c r="H166" s="98" t="e">
        <f t="shared" si="4"/>
        <v>#REF!</v>
      </c>
      <c r="I166" s="99" t="e">
        <f>H166/#REF!</f>
        <v>#REF!</v>
      </c>
      <c r="J166" s="167" t="e">
        <f>SUM($I$10:I166)</f>
        <v>#REF!</v>
      </c>
      <c r="K166" s="107" t="e">
        <f t="shared" si="5"/>
        <v>#REF!</v>
      </c>
    </row>
    <row r="167" spans="2:11" ht="15.75" x14ac:dyDescent="0.25">
      <c r="B167" s="105">
        <v>102042</v>
      </c>
      <c r="C167" s="94" t="e">
        <f>VLOOKUP(B167,#REF!,2,0)</f>
        <v>#REF!</v>
      </c>
      <c r="D167" s="95" t="e">
        <f>VLOOKUP(B167,#REF!,3,0)</f>
        <v>#REF!</v>
      </c>
      <c r="E167" s="94" t="e">
        <f>VLOOKUP(B167,#REF!,4,0)</f>
        <v>#REF!</v>
      </c>
      <c r="F167" s="96" t="e">
        <f>SUMIF(#REF!,B167,#REF!)</f>
        <v>#REF!</v>
      </c>
      <c r="G167" s="97" t="e">
        <f>VLOOKUP(B167,#REF!,7,0)</f>
        <v>#REF!</v>
      </c>
      <c r="H167" s="98" t="e">
        <f t="shared" si="4"/>
        <v>#REF!</v>
      </c>
      <c r="I167" s="99" t="e">
        <f>H167/#REF!</f>
        <v>#REF!</v>
      </c>
      <c r="J167" s="167" t="e">
        <f>SUM($I$10:I167)</f>
        <v>#REF!</v>
      </c>
      <c r="K167" s="107" t="e">
        <f t="shared" si="5"/>
        <v>#REF!</v>
      </c>
    </row>
    <row r="168" spans="2:11" ht="15.75" x14ac:dyDescent="0.25">
      <c r="B168" s="105" t="s">
        <v>34</v>
      </c>
      <c r="C168" s="94" t="e">
        <f>VLOOKUP(B168,#REF!,2,0)</f>
        <v>#REF!</v>
      </c>
      <c r="D168" s="95" t="e">
        <f>VLOOKUP(B168,#REF!,3,0)</f>
        <v>#REF!</v>
      </c>
      <c r="E168" s="94" t="e">
        <f>VLOOKUP(B168,#REF!,4,0)</f>
        <v>#REF!</v>
      </c>
      <c r="F168" s="96" t="e">
        <f>SUMIF(#REF!,B168,#REF!)</f>
        <v>#REF!</v>
      </c>
      <c r="G168" s="102" t="e">
        <f>VLOOKUP(B168,#REF!,7,0)</f>
        <v>#REF!</v>
      </c>
      <c r="H168" s="103" t="e">
        <f t="shared" si="4"/>
        <v>#REF!</v>
      </c>
      <c r="I168" s="104" t="e">
        <f>H168/#REF!</f>
        <v>#REF!</v>
      </c>
      <c r="J168" s="167" t="e">
        <f>SUM($I$10:I168)</f>
        <v>#REF!</v>
      </c>
      <c r="K168" s="107" t="e">
        <f t="shared" si="5"/>
        <v>#REF!</v>
      </c>
    </row>
    <row r="169" spans="2:11" ht="15.75" x14ac:dyDescent="0.25">
      <c r="B169" s="105">
        <v>92759</v>
      </c>
      <c r="C169" s="94" t="e">
        <f>VLOOKUP(B169,#REF!,2,0)</f>
        <v>#REF!</v>
      </c>
      <c r="D169" s="95" t="e">
        <f>VLOOKUP(B169,#REF!,3,0)</f>
        <v>#REF!</v>
      </c>
      <c r="E169" s="94" t="e">
        <f>VLOOKUP(B169,#REF!,4,0)</f>
        <v>#REF!</v>
      </c>
      <c r="F169" s="96" t="e">
        <f>SUMIF(#REF!,B169,#REF!)</f>
        <v>#REF!</v>
      </c>
      <c r="G169" s="97" t="e">
        <f>VLOOKUP(B169,#REF!,7,0)</f>
        <v>#REF!</v>
      </c>
      <c r="H169" s="98" t="e">
        <f t="shared" si="4"/>
        <v>#REF!</v>
      </c>
      <c r="I169" s="99" t="e">
        <f>H169/#REF!</f>
        <v>#REF!</v>
      </c>
      <c r="J169" s="167" t="e">
        <f>SUM($I$10:I169)</f>
        <v>#REF!</v>
      </c>
      <c r="K169" s="107" t="e">
        <f t="shared" si="5"/>
        <v>#REF!</v>
      </c>
    </row>
    <row r="170" spans="2:11" ht="15.75" x14ac:dyDescent="0.25">
      <c r="B170" s="105" t="s">
        <v>152</v>
      </c>
      <c r="C170" s="94" t="e">
        <f>VLOOKUP(B170,#REF!,2,0)</f>
        <v>#REF!</v>
      </c>
      <c r="D170" s="95" t="e">
        <f>VLOOKUP(B170,#REF!,3,0)</f>
        <v>#REF!</v>
      </c>
      <c r="E170" s="94" t="e">
        <f>VLOOKUP(B170,#REF!,4,0)</f>
        <v>#REF!</v>
      </c>
      <c r="F170" s="96" t="e">
        <f>SUMIF(#REF!,B170,#REF!)</f>
        <v>#REF!</v>
      </c>
      <c r="G170" s="97" t="e">
        <f>VLOOKUP(B170,#REF!,7,0)</f>
        <v>#REF!</v>
      </c>
      <c r="H170" s="98" t="e">
        <f t="shared" si="4"/>
        <v>#REF!</v>
      </c>
      <c r="I170" s="99" t="e">
        <f>H170/#REF!</f>
        <v>#REF!</v>
      </c>
      <c r="J170" s="167" t="e">
        <f>SUM($I$10:I170)</f>
        <v>#REF!</v>
      </c>
      <c r="K170" s="107" t="e">
        <f t="shared" si="5"/>
        <v>#REF!</v>
      </c>
    </row>
    <row r="171" spans="2:11" ht="15.75" x14ac:dyDescent="0.25">
      <c r="B171" s="105">
        <v>7090100180</v>
      </c>
      <c r="C171" s="94" t="e">
        <f>VLOOKUP(B171,#REF!,2,0)</f>
        <v>#REF!</v>
      </c>
      <c r="D171" s="95" t="e">
        <f>VLOOKUP(B171,#REF!,3,0)</f>
        <v>#REF!</v>
      </c>
      <c r="E171" s="94" t="e">
        <f>VLOOKUP(B171,#REF!,4,0)</f>
        <v>#REF!</v>
      </c>
      <c r="F171" s="96" t="e">
        <f>SUMIF(#REF!,B171,#REF!)</f>
        <v>#REF!</v>
      </c>
      <c r="G171" s="97" t="e">
        <f>VLOOKUP(B171,#REF!,7,0)</f>
        <v>#REF!</v>
      </c>
      <c r="H171" s="98" t="e">
        <f t="shared" si="4"/>
        <v>#REF!</v>
      </c>
      <c r="I171" s="99" t="e">
        <f>H171/#REF!</f>
        <v>#REF!</v>
      </c>
      <c r="J171" s="167" t="e">
        <f>SUM($I$10:I171)</f>
        <v>#REF!</v>
      </c>
      <c r="K171" s="107" t="e">
        <f t="shared" si="5"/>
        <v>#REF!</v>
      </c>
    </row>
    <row r="172" spans="2:11" ht="15.75" x14ac:dyDescent="0.25">
      <c r="B172" s="105" t="s">
        <v>145</v>
      </c>
      <c r="C172" s="94" t="e">
        <f>VLOOKUP(B172,#REF!,2,0)</f>
        <v>#REF!</v>
      </c>
      <c r="D172" s="95" t="e">
        <f>VLOOKUP(B172,#REF!,3,0)</f>
        <v>#REF!</v>
      </c>
      <c r="E172" s="94" t="e">
        <f>VLOOKUP(B172,#REF!,4,0)</f>
        <v>#REF!</v>
      </c>
      <c r="F172" s="96" t="e">
        <f>SUMIF(#REF!,B172,#REF!)</f>
        <v>#REF!</v>
      </c>
      <c r="G172" s="97" t="e">
        <f>VLOOKUP(B172,#REF!,7,0)</f>
        <v>#REF!</v>
      </c>
      <c r="H172" s="98" t="e">
        <f t="shared" si="4"/>
        <v>#REF!</v>
      </c>
      <c r="I172" s="99" t="e">
        <f>H172/#REF!</f>
        <v>#REF!</v>
      </c>
      <c r="J172" s="167" t="e">
        <f>SUM($I$10:I172)</f>
        <v>#REF!</v>
      </c>
      <c r="K172" s="107" t="e">
        <f t="shared" si="5"/>
        <v>#REF!</v>
      </c>
    </row>
    <row r="173" spans="2:11" ht="15.75" x14ac:dyDescent="0.25">
      <c r="B173" s="105">
        <v>7010100340</v>
      </c>
      <c r="C173" s="94" t="e">
        <f>VLOOKUP(B173,#REF!,2,0)</f>
        <v>#REF!</v>
      </c>
      <c r="D173" s="95" t="e">
        <f>VLOOKUP(B173,#REF!,3,0)</f>
        <v>#REF!</v>
      </c>
      <c r="E173" s="94" t="e">
        <f>VLOOKUP(B173,#REF!,4,0)</f>
        <v>#REF!</v>
      </c>
      <c r="F173" s="96" t="e">
        <f>SUMIF(#REF!,B173,#REF!)</f>
        <v>#REF!</v>
      </c>
      <c r="G173" s="102" t="e">
        <f>VLOOKUP(B173,#REF!,7,0)</f>
        <v>#REF!</v>
      </c>
      <c r="H173" s="103" t="e">
        <f t="shared" si="4"/>
        <v>#REF!</v>
      </c>
      <c r="I173" s="104" t="e">
        <f>H173/#REF!</f>
        <v>#REF!</v>
      </c>
      <c r="J173" s="167" t="e">
        <f>SUM($I$10:I173)</f>
        <v>#REF!</v>
      </c>
      <c r="K173" s="107" t="e">
        <f t="shared" si="5"/>
        <v>#REF!</v>
      </c>
    </row>
    <row r="174" spans="2:11" ht="15.75" x14ac:dyDescent="0.25">
      <c r="B174" s="105">
        <v>88478</v>
      </c>
      <c r="C174" s="94" t="e">
        <f>VLOOKUP(B174,#REF!,2,0)</f>
        <v>#REF!</v>
      </c>
      <c r="D174" s="95" t="e">
        <f>VLOOKUP(B174,#REF!,3,0)</f>
        <v>#REF!</v>
      </c>
      <c r="E174" s="94" t="e">
        <f>VLOOKUP(B174,#REF!,4,0)</f>
        <v>#REF!</v>
      </c>
      <c r="F174" s="96" t="e">
        <f>SUMIF(#REF!,B174,#REF!)</f>
        <v>#REF!</v>
      </c>
      <c r="G174" s="97" t="e">
        <f>VLOOKUP(B174,#REF!,7,0)</f>
        <v>#REF!</v>
      </c>
      <c r="H174" s="98" t="e">
        <f t="shared" si="4"/>
        <v>#REF!</v>
      </c>
      <c r="I174" s="99" t="e">
        <f>H174/#REF!</f>
        <v>#REF!</v>
      </c>
      <c r="J174" s="167" t="e">
        <f>SUM($I$10:I174)</f>
        <v>#REF!</v>
      </c>
      <c r="K174" s="107" t="e">
        <f t="shared" si="5"/>
        <v>#REF!</v>
      </c>
    </row>
    <row r="175" spans="2:11" ht="15.75" x14ac:dyDescent="0.25">
      <c r="B175" s="105" t="s">
        <v>173</v>
      </c>
      <c r="C175" s="94" t="e">
        <f>VLOOKUP(B175,#REF!,2,0)</f>
        <v>#REF!</v>
      </c>
      <c r="D175" s="95" t="e">
        <f>VLOOKUP(B175,#REF!,3,0)</f>
        <v>#REF!</v>
      </c>
      <c r="E175" s="94" t="e">
        <f>VLOOKUP(B175,#REF!,4,0)</f>
        <v>#REF!</v>
      </c>
      <c r="F175" s="96" t="e">
        <f>SUMIF(#REF!,B175,#REF!)</f>
        <v>#REF!</v>
      </c>
      <c r="G175" s="97" t="e">
        <f>VLOOKUP(B175,#REF!,7,0)</f>
        <v>#REF!</v>
      </c>
      <c r="H175" s="98" t="e">
        <f t="shared" si="4"/>
        <v>#REF!</v>
      </c>
      <c r="I175" s="99" t="e">
        <f>H175/#REF!</f>
        <v>#REF!</v>
      </c>
      <c r="J175" s="167" t="e">
        <f>SUM($I$10:I175)</f>
        <v>#REF!</v>
      </c>
      <c r="K175" s="107" t="e">
        <f t="shared" si="5"/>
        <v>#REF!</v>
      </c>
    </row>
    <row r="176" spans="2:11" ht="15.75" x14ac:dyDescent="0.25">
      <c r="B176" s="105">
        <v>96521</v>
      </c>
      <c r="C176" s="94" t="e">
        <f>VLOOKUP(B176,#REF!,2,0)</f>
        <v>#REF!</v>
      </c>
      <c r="D176" s="95" t="e">
        <f>VLOOKUP(B176,#REF!,3,0)</f>
        <v>#REF!</v>
      </c>
      <c r="E176" s="94" t="e">
        <f>VLOOKUP(B176,#REF!,4,0)</f>
        <v>#REF!</v>
      </c>
      <c r="F176" s="96" t="e">
        <f>SUMIF(#REF!,B176,#REF!)</f>
        <v>#REF!</v>
      </c>
      <c r="G176" s="97" t="e">
        <f>VLOOKUP(B176,#REF!,7,0)</f>
        <v>#REF!</v>
      </c>
      <c r="H176" s="98" t="e">
        <f t="shared" si="4"/>
        <v>#REF!</v>
      </c>
      <c r="I176" s="99" t="e">
        <f>H176/#REF!</f>
        <v>#REF!</v>
      </c>
      <c r="J176" s="167" t="e">
        <f>SUM($I$10:I176)</f>
        <v>#REF!</v>
      </c>
      <c r="K176" s="107" t="e">
        <f t="shared" si="5"/>
        <v>#REF!</v>
      </c>
    </row>
    <row r="177" spans="2:11" ht="15.75" x14ac:dyDescent="0.25">
      <c r="B177" s="105">
        <v>103124</v>
      </c>
      <c r="C177" s="94" t="e">
        <f>VLOOKUP(B177,#REF!,2,0)</f>
        <v>#REF!</v>
      </c>
      <c r="D177" s="95" t="e">
        <f>VLOOKUP(B177,#REF!,3,0)</f>
        <v>#REF!</v>
      </c>
      <c r="E177" s="94" t="e">
        <f>VLOOKUP(B177,#REF!,4,0)</f>
        <v>#REF!</v>
      </c>
      <c r="F177" s="96" t="e">
        <f>SUMIF(#REF!,B177,#REF!)</f>
        <v>#REF!</v>
      </c>
      <c r="G177" s="102" t="e">
        <f>VLOOKUP(B177,#REF!,7,0)</f>
        <v>#REF!</v>
      </c>
      <c r="H177" s="103" t="e">
        <f t="shared" si="4"/>
        <v>#REF!</v>
      </c>
      <c r="I177" s="104" t="e">
        <f>H177/#REF!</f>
        <v>#REF!</v>
      </c>
      <c r="J177" s="167" t="e">
        <f>SUM($I$10:I177)</f>
        <v>#REF!</v>
      </c>
      <c r="K177" s="107" t="e">
        <f t="shared" si="5"/>
        <v>#REF!</v>
      </c>
    </row>
    <row r="178" spans="2:11" ht="15.75" x14ac:dyDescent="0.25">
      <c r="B178" s="105" t="s">
        <v>92</v>
      </c>
      <c r="C178" s="94" t="e">
        <f>VLOOKUP(B178,#REF!,2,0)</f>
        <v>#REF!</v>
      </c>
      <c r="D178" s="95" t="e">
        <f>VLOOKUP(B178,#REF!,3,0)</f>
        <v>#REF!</v>
      </c>
      <c r="E178" s="94" t="e">
        <f>VLOOKUP(B178,#REF!,4,0)</f>
        <v>#REF!</v>
      </c>
      <c r="F178" s="96" t="e">
        <f>SUMIF(#REF!,B178,#REF!)</f>
        <v>#REF!</v>
      </c>
      <c r="G178" s="97" t="e">
        <f>VLOOKUP(B178,#REF!,7,0)</f>
        <v>#REF!</v>
      </c>
      <c r="H178" s="98" t="e">
        <f t="shared" si="4"/>
        <v>#REF!</v>
      </c>
      <c r="I178" s="99" t="e">
        <f>H178/#REF!</f>
        <v>#REF!</v>
      </c>
      <c r="J178" s="167" t="e">
        <f>SUM($I$10:I178)</f>
        <v>#REF!</v>
      </c>
      <c r="K178" s="107" t="e">
        <f t="shared" si="5"/>
        <v>#REF!</v>
      </c>
    </row>
    <row r="179" spans="2:11" ht="15.75" x14ac:dyDescent="0.25">
      <c r="B179" s="105">
        <v>88489</v>
      </c>
      <c r="C179" s="94" t="e">
        <f>VLOOKUP(B179,#REF!,2,0)</f>
        <v>#REF!</v>
      </c>
      <c r="D179" s="95" t="e">
        <f>VLOOKUP(B179,#REF!,3,0)</f>
        <v>#REF!</v>
      </c>
      <c r="E179" s="94" t="e">
        <f>VLOOKUP(B179,#REF!,4,0)</f>
        <v>#REF!</v>
      </c>
      <c r="F179" s="96" t="e">
        <f>SUMIF(#REF!,B179,#REF!)</f>
        <v>#REF!</v>
      </c>
      <c r="G179" s="97" t="e">
        <f>VLOOKUP(B179,#REF!,7,0)</f>
        <v>#REF!</v>
      </c>
      <c r="H179" s="98" t="e">
        <f t="shared" si="4"/>
        <v>#REF!</v>
      </c>
      <c r="I179" s="99" t="e">
        <f>H179/#REF!</f>
        <v>#REF!</v>
      </c>
      <c r="J179" s="167" t="e">
        <f>SUM($I$10:I179)</f>
        <v>#REF!</v>
      </c>
      <c r="K179" s="107" t="e">
        <f t="shared" si="5"/>
        <v>#REF!</v>
      </c>
    </row>
    <row r="180" spans="2:11" ht="15.75" x14ac:dyDescent="0.25">
      <c r="B180" s="105">
        <v>7160100040</v>
      </c>
      <c r="C180" s="94" t="e">
        <f>VLOOKUP(B180,#REF!,2,0)</f>
        <v>#REF!</v>
      </c>
      <c r="D180" s="95" t="e">
        <f>VLOOKUP(B180,#REF!,3,0)</f>
        <v>#REF!</v>
      </c>
      <c r="E180" s="94" t="e">
        <f>VLOOKUP(B180,#REF!,4,0)</f>
        <v>#REF!</v>
      </c>
      <c r="F180" s="96" t="e">
        <f>SUMIF(#REF!,B180,#REF!)</f>
        <v>#REF!</v>
      </c>
      <c r="G180" s="97" t="e">
        <f>VLOOKUP(B180,#REF!,7,0)</f>
        <v>#REF!</v>
      </c>
      <c r="H180" s="98" t="e">
        <f t="shared" si="4"/>
        <v>#REF!</v>
      </c>
      <c r="I180" s="99" t="e">
        <f>H180/#REF!</f>
        <v>#REF!</v>
      </c>
      <c r="J180" s="167" t="e">
        <f>SUM($I$10:I180)</f>
        <v>#REF!</v>
      </c>
      <c r="K180" s="107" t="e">
        <f t="shared" si="5"/>
        <v>#REF!</v>
      </c>
    </row>
    <row r="181" spans="2:11" ht="38.25" x14ac:dyDescent="0.25">
      <c r="B181" s="105" t="s">
        <v>205</v>
      </c>
      <c r="C181" s="94" t="e">
        <f>VLOOKUP(B181,#REF!,2,0)</f>
        <v>#REF!</v>
      </c>
      <c r="D181" s="95" t="e">
        <f>VLOOKUP(B181,#REF!,3,0)</f>
        <v>#REF!</v>
      </c>
      <c r="E181" s="94" t="e">
        <f>VLOOKUP(B181,#REF!,4,0)</f>
        <v>#REF!</v>
      </c>
      <c r="F181" s="96" t="e">
        <f>SUMIF(#REF!,B181,#REF!)</f>
        <v>#REF!</v>
      </c>
      <c r="G181" s="97" t="e">
        <f>VLOOKUP(B181,#REF!,7,0)</f>
        <v>#REF!</v>
      </c>
      <c r="H181" s="98" t="e">
        <f t="shared" si="4"/>
        <v>#REF!</v>
      </c>
      <c r="I181" s="99" t="e">
        <f>H181/#REF!</f>
        <v>#REF!</v>
      </c>
      <c r="J181" s="167" t="e">
        <f>SUM($I$10:I181)</f>
        <v>#REF!</v>
      </c>
      <c r="K181" s="107" t="e">
        <f t="shared" si="5"/>
        <v>#REF!</v>
      </c>
    </row>
    <row r="182" spans="2:11" ht="15.75" x14ac:dyDescent="0.25">
      <c r="B182" s="105">
        <v>92770</v>
      </c>
      <c r="C182" s="94" t="e">
        <f>VLOOKUP(B182,#REF!,2,0)</f>
        <v>#REF!</v>
      </c>
      <c r="D182" s="95" t="e">
        <f>VLOOKUP(B182,#REF!,3,0)</f>
        <v>#REF!</v>
      </c>
      <c r="E182" s="94" t="e">
        <f>VLOOKUP(B182,#REF!,4,0)</f>
        <v>#REF!</v>
      </c>
      <c r="F182" s="96" t="e">
        <f>SUMIF(#REF!,B182,#REF!)</f>
        <v>#REF!</v>
      </c>
      <c r="G182" s="97" t="e">
        <f>VLOOKUP(B182,#REF!,7,0)</f>
        <v>#REF!</v>
      </c>
      <c r="H182" s="98" t="e">
        <f t="shared" si="4"/>
        <v>#REF!</v>
      </c>
      <c r="I182" s="99" t="e">
        <f>H182/#REF!</f>
        <v>#REF!</v>
      </c>
      <c r="J182" s="167" t="e">
        <f>SUM($I$10:I182)</f>
        <v>#REF!</v>
      </c>
      <c r="K182" s="107" t="e">
        <f t="shared" si="5"/>
        <v>#REF!</v>
      </c>
    </row>
    <row r="183" spans="2:11" ht="15.75" x14ac:dyDescent="0.25">
      <c r="B183" s="105" t="s">
        <v>160</v>
      </c>
      <c r="C183" s="94" t="e">
        <f>VLOOKUP(B183,#REF!,2,0)</f>
        <v>#REF!</v>
      </c>
      <c r="D183" s="95" t="e">
        <f>VLOOKUP(B183,#REF!,3,0)</f>
        <v>#REF!</v>
      </c>
      <c r="E183" s="94" t="e">
        <f>VLOOKUP(B183,#REF!,4,0)</f>
        <v>#REF!</v>
      </c>
      <c r="F183" s="96" t="e">
        <f>SUMIF(#REF!,B183,#REF!)</f>
        <v>#REF!</v>
      </c>
      <c r="G183" s="97" t="e">
        <f>VLOOKUP(B183,#REF!,7,0)</f>
        <v>#REF!</v>
      </c>
      <c r="H183" s="98" t="e">
        <f t="shared" si="4"/>
        <v>#REF!</v>
      </c>
      <c r="I183" s="99" t="e">
        <f>H183/#REF!</f>
        <v>#REF!</v>
      </c>
      <c r="J183" s="167" t="e">
        <f>SUM($I$10:I183)</f>
        <v>#REF!</v>
      </c>
      <c r="K183" s="107" t="e">
        <f t="shared" si="5"/>
        <v>#REF!</v>
      </c>
    </row>
    <row r="184" spans="2:11" ht="15.75" x14ac:dyDescent="0.25">
      <c r="B184" s="105" t="s">
        <v>154</v>
      </c>
      <c r="C184" s="94" t="e">
        <f>VLOOKUP(B184,#REF!,2,0)</f>
        <v>#REF!</v>
      </c>
      <c r="D184" s="95" t="e">
        <f>VLOOKUP(B184,#REF!,3,0)</f>
        <v>#REF!</v>
      </c>
      <c r="E184" s="94" t="e">
        <f>VLOOKUP(B184,#REF!,4,0)</f>
        <v>#REF!</v>
      </c>
      <c r="F184" s="96" t="e">
        <f>SUMIF(#REF!,B184,#REF!)</f>
        <v>#REF!</v>
      </c>
      <c r="G184" s="97" t="e">
        <f>VLOOKUP(B184,#REF!,7,0)</f>
        <v>#REF!</v>
      </c>
      <c r="H184" s="98" t="e">
        <f t="shared" si="4"/>
        <v>#REF!</v>
      </c>
      <c r="I184" s="99" t="e">
        <f>H184/#REF!</f>
        <v>#REF!</v>
      </c>
      <c r="J184" s="167" t="e">
        <f>SUM($I$10:I184)</f>
        <v>#REF!</v>
      </c>
      <c r="K184" s="107" t="e">
        <f t="shared" si="5"/>
        <v>#REF!</v>
      </c>
    </row>
    <row r="185" spans="2:11" ht="15.75" x14ac:dyDescent="0.25">
      <c r="B185" s="105">
        <v>102619</v>
      </c>
      <c r="C185" s="94" t="e">
        <f>VLOOKUP(B185,#REF!,2,0)</f>
        <v>#REF!</v>
      </c>
      <c r="D185" s="95" t="e">
        <f>VLOOKUP(B185,#REF!,3,0)</f>
        <v>#REF!</v>
      </c>
      <c r="E185" s="94" t="e">
        <f>VLOOKUP(B185,#REF!,4,0)</f>
        <v>#REF!</v>
      </c>
      <c r="F185" s="96" t="e">
        <f>SUMIF(#REF!,B185,#REF!)</f>
        <v>#REF!</v>
      </c>
      <c r="G185" s="97" t="e">
        <f>VLOOKUP(B185,#REF!,7,0)</f>
        <v>#REF!</v>
      </c>
      <c r="H185" s="98" t="e">
        <f t="shared" si="4"/>
        <v>#REF!</v>
      </c>
      <c r="I185" s="99" t="e">
        <f>H185/#REF!</f>
        <v>#REF!</v>
      </c>
      <c r="J185" s="167" t="e">
        <f>SUM($I$10:I185)</f>
        <v>#REF!</v>
      </c>
      <c r="K185" s="107" t="e">
        <f t="shared" si="5"/>
        <v>#REF!</v>
      </c>
    </row>
    <row r="186" spans="2:11" ht="15.75" x14ac:dyDescent="0.25">
      <c r="B186" s="105" t="s">
        <v>113</v>
      </c>
      <c r="C186" s="94" t="e">
        <f>VLOOKUP(B186,#REF!,2,0)</f>
        <v>#REF!</v>
      </c>
      <c r="D186" s="95" t="e">
        <f>VLOOKUP(B186,#REF!,3,0)</f>
        <v>#REF!</v>
      </c>
      <c r="E186" s="94" t="e">
        <f>VLOOKUP(B186,#REF!,4,0)</f>
        <v>#REF!</v>
      </c>
      <c r="F186" s="96" t="e">
        <f>SUMIF(#REF!,B186,#REF!)</f>
        <v>#REF!</v>
      </c>
      <c r="G186" s="97" t="e">
        <f>VLOOKUP(B186,#REF!,7,0)</f>
        <v>#REF!</v>
      </c>
      <c r="H186" s="98" t="e">
        <f t="shared" si="4"/>
        <v>#REF!</v>
      </c>
      <c r="I186" s="99" t="e">
        <f>H186/#REF!</f>
        <v>#REF!</v>
      </c>
      <c r="J186" s="167" t="e">
        <f>SUM($I$10:I186)</f>
        <v>#REF!</v>
      </c>
      <c r="K186" s="107" t="e">
        <f t="shared" si="5"/>
        <v>#REF!</v>
      </c>
    </row>
    <row r="187" spans="2:11" ht="15.75" x14ac:dyDescent="0.25">
      <c r="B187" s="105" t="s">
        <v>147</v>
      </c>
      <c r="C187" s="94" t="e">
        <f>VLOOKUP(B187,#REF!,2,0)</f>
        <v>#REF!</v>
      </c>
      <c r="D187" s="95" t="e">
        <f>VLOOKUP(B187,#REF!,3,0)</f>
        <v>#REF!</v>
      </c>
      <c r="E187" s="94" t="e">
        <f>VLOOKUP(B187,#REF!,4,0)</f>
        <v>#REF!</v>
      </c>
      <c r="F187" s="96" t="e">
        <f>SUMIF(#REF!,B187,#REF!)</f>
        <v>#REF!</v>
      </c>
      <c r="G187" s="97" t="e">
        <f>VLOOKUP(B187,#REF!,7,0)</f>
        <v>#REF!</v>
      </c>
      <c r="H187" s="98" t="e">
        <f t="shared" si="4"/>
        <v>#REF!</v>
      </c>
      <c r="I187" s="99" t="e">
        <f>H187/#REF!</f>
        <v>#REF!</v>
      </c>
      <c r="J187" s="167" t="e">
        <f>SUM($I$10:I187)</f>
        <v>#REF!</v>
      </c>
      <c r="K187" s="107" t="e">
        <f t="shared" si="5"/>
        <v>#REF!</v>
      </c>
    </row>
    <row r="188" spans="2:11" ht="15.75" x14ac:dyDescent="0.25">
      <c r="B188" s="105" t="s">
        <v>132</v>
      </c>
      <c r="C188" s="94" t="e">
        <f>VLOOKUP(B188,#REF!,2,0)</f>
        <v>#REF!</v>
      </c>
      <c r="D188" s="95" t="e">
        <f>VLOOKUP(B188,#REF!,3,0)</f>
        <v>#REF!</v>
      </c>
      <c r="E188" s="94" t="e">
        <f>VLOOKUP(B188,#REF!,4,0)</f>
        <v>#REF!</v>
      </c>
      <c r="F188" s="96" t="e">
        <f>SUMIF(#REF!,B188,#REF!)</f>
        <v>#REF!</v>
      </c>
      <c r="G188" s="97" t="e">
        <f>VLOOKUP(B188,#REF!,7,0)</f>
        <v>#REF!</v>
      </c>
      <c r="H188" s="98" t="e">
        <f t="shared" si="4"/>
        <v>#REF!</v>
      </c>
      <c r="I188" s="99" t="e">
        <f>H188/#REF!</f>
        <v>#REF!</v>
      </c>
      <c r="J188" s="167" t="e">
        <f>SUM($I$10:I188)</f>
        <v>#REF!</v>
      </c>
      <c r="K188" s="107" t="e">
        <f t="shared" si="5"/>
        <v>#REF!</v>
      </c>
    </row>
    <row r="189" spans="2:11" ht="15.75" x14ac:dyDescent="0.25">
      <c r="B189" s="105" t="s">
        <v>22</v>
      </c>
      <c r="C189" s="94" t="e">
        <f>VLOOKUP(B189,#REF!,2,0)</f>
        <v>#REF!</v>
      </c>
      <c r="D189" s="95" t="e">
        <f>VLOOKUP(B189,#REF!,3,0)</f>
        <v>#REF!</v>
      </c>
      <c r="E189" s="94" t="e">
        <f>VLOOKUP(B189,#REF!,4,0)</f>
        <v>#REF!</v>
      </c>
      <c r="F189" s="96" t="e">
        <f>SUMIF(#REF!,B189,#REF!)</f>
        <v>#REF!</v>
      </c>
      <c r="G189" s="102" t="e">
        <f>VLOOKUP(B189,#REF!,7,0)</f>
        <v>#REF!</v>
      </c>
      <c r="H189" s="103" t="e">
        <f t="shared" si="4"/>
        <v>#REF!</v>
      </c>
      <c r="I189" s="104" t="e">
        <f>H189/#REF!</f>
        <v>#REF!</v>
      </c>
      <c r="J189" s="167" t="e">
        <f>SUM($I$10:I189)</f>
        <v>#REF!</v>
      </c>
      <c r="K189" s="107" t="e">
        <f t="shared" si="5"/>
        <v>#REF!</v>
      </c>
    </row>
    <row r="190" spans="2:11" ht="15.75" x14ac:dyDescent="0.25">
      <c r="B190" s="105">
        <v>96622</v>
      </c>
      <c r="C190" s="94" t="e">
        <f>VLOOKUP(B190,#REF!,2,0)</f>
        <v>#REF!</v>
      </c>
      <c r="D190" s="95" t="e">
        <f>VLOOKUP(B190,#REF!,3,0)</f>
        <v>#REF!</v>
      </c>
      <c r="E190" s="94" t="e">
        <f>VLOOKUP(B190,#REF!,4,0)</f>
        <v>#REF!</v>
      </c>
      <c r="F190" s="96" t="e">
        <f>SUMIF(#REF!,B190,#REF!)</f>
        <v>#REF!</v>
      </c>
      <c r="G190" s="97" t="e">
        <f>VLOOKUP(B190,#REF!,7,0)</f>
        <v>#REF!</v>
      </c>
      <c r="H190" s="98" t="e">
        <f t="shared" si="4"/>
        <v>#REF!</v>
      </c>
      <c r="I190" s="99" t="e">
        <f>H190/#REF!</f>
        <v>#REF!</v>
      </c>
      <c r="J190" s="167" t="e">
        <f>SUM($I$10:I190)</f>
        <v>#REF!</v>
      </c>
      <c r="K190" s="107" t="e">
        <f t="shared" si="5"/>
        <v>#REF!</v>
      </c>
    </row>
    <row r="191" spans="2:11" ht="15.75" x14ac:dyDescent="0.25">
      <c r="B191" s="106">
        <v>7010100350</v>
      </c>
      <c r="C191" s="100" t="e">
        <f>VLOOKUP(B191,#REF!,2,0)</f>
        <v>#REF!</v>
      </c>
      <c r="D191" s="101" t="e">
        <f>VLOOKUP(B191,#REF!,3,0)</f>
        <v>#REF!</v>
      </c>
      <c r="E191" s="100" t="e">
        <f>VLOOKUP(B191,#REF!,4,0)</f>
        <v>#REF!</v>
      </c>
      <c r="F191" s="96" t="e">
        <f>SUMIF(#REF!,B191,#REF!)</f>
        <v>#REF!</v>
      </c>
      <c r="G191" s="102" t="e">
        <f>VLOOKUP(B191,#REF!,7,0)</f>
        <v>#REF!</v>
      </c>
      <c r="H191" s="103" t="e">
        <f t="shared" si="4"/>
        <v>#REF!</v>
      </c>
      <c r="I191" s="104" t="e">
        <f>H191/#REF!</f>
        <v>#REF!</v>
      </c>
      <c r="J191" s="167" t="e">
        <f>SUM($I$10:I191)</f>
        <v>#REF!</v>
      </c>
      <c r="K191" s="107" t="e">
        <f t="shared" si="5"/>
        <v>#REF!</v>
      </c>
    </row>
    <row r="192" spans="2:11" ht="15.75" x14ac:dyDescent="0.25">
      <c r="B192" s="105" t="s">
        <v>158</v>
      </c>
      <c r="C192" s="94" t="e">
        <f>VLOOKUP(B192,#REF!,2,0)</f>
        <v>#REF!</v>
      </c>
      <c r="D192" s="95" t="e">
        <f>VLOOKUP(B192,#REF!,3,0)</f>
        <v>#REF!</v>
      </c>
      <c r="E192" s="94" t="e">
        <f>VLOOKUP(B192,#REF!,4,0)</f>
        <v>#REF!</v>
      </c>
      <c r="F192" s="96" t="e">
        <f>SUMIF(#REF!,B192,#REF!)</f>
        <v>#REF!</v>
      </c>
      <c r="G192" s="97" t="e">
        <f>VLOOKUP(B192,#REF!,7,0)</f>
        <v>#REF!</v>
      </c>
      <c r="H192" s="98" t="e">
        <f t="shared" si="4"/>
        <v>#REF!</v>
      </c>
      <c r="I192" s="99" t="e">
        <f>H192/#REF!</f>
        <v>#REF!</v>
      </c>
      <c r="J192" s="167" t="e">
        <f>SUM($I$10:I192)</f>
        <v>#REF!</v>
      </c>
      <c r="K192" s="107" t="e">
        <f t="shared" si="5"/>
        <v>#REF!</v>
      </c>
    </row>
    <row r="193" spans="2:11" ht="15.75" x14ac:dyDescent="0.25">
      <c r="B193" s="105">
        <v>103105</v>
      </c>
      <c r="C193" s="94" t="e">
        <f>VLOOKUP(B193,#REF!,2,0)</f>
        <v>#REF!</v>
      </c>
      <c r="D193" s="95" t="e">
        <f>VLOOKUP(B193,#REF!,3,0)</f>
        <v>#REF!</v>
      </c>
      <c r="E193" s="94" t="e">
        <f>VLOOKUP(B193,#REF!,4,0)</f>
        <v>#REF!</v>
      </c>
      <c r="F193" s="96" t="e">
        <f>SUMIF(#REF!,B193,#REF!)</f>
        <v>#REF!</v>
      </c>
      <c r="G193" s="97" t="e">
        <f>VLOOKUP(B193,#REF!,7,0)</f>
        <v>#REF!</v>
      </c>
      <c r="H193" s="98" t="e">
        <f t="shared" si="4"/>
        <v>#REF!</v>
      </c>
      <c r="I193" s="99" t="e">
        <f>H193/#REF!</f>
        <v>#REF!</v>
      </c>
      <c r="J193" s="167" t="e">
        <f>SUM($I$10:I193)</f>
        <v>#REF!</v>
      </c>
      <c r="K193" s="107" t="e">
        <f t="shared" si="5"/>
        <v>#REF!</v>
      </c>
    </row>
    <row r="194" spans="2:11" ht="15.75" x14ac:dyDescent="0.25">
      <c r="B194" s="105" t="s">
        <v>110</v>
      </c>
      <c r="C194" s="94" t="e">
        <f>VLOOKUP(B194,#REF!,2,0)</f>
        <v>#REF!</v>
      </c>
      <c r="D194" s="95" t="e">
        <f>VLOOKUP(B194,#REF!,3,0)</f>
        <v>#REF!</v>
      </c>
      <c r="E194" s="94" t="e">
        <f>VLOOKUP(B194,#REF!,4,0)</f>
        <v>#REF!</v>
      </c>
      <c r="F194" s="96" t="e">
        <f>SUMIF(#REF!,B194,#REF!)</f>
        <v>#REF!</v>
      </c>
      <c r="G194" s="97" t="e">
        <f>VLOOKUP(B194,#REF!,7,0)</f>
        <v>#REF!</v>
      </c>
      <c r="H194" s="98" t="e">
        <f t="shared" si="4"/>
        <v>#REF!</v>
      </c>
      <c r="I194" s="99" t="e">
        <f>H194/#REF!</f>
        <v>#REF!</v>
      </c>
      <c r="J194" s="167" t="e">
        <f>SUM($I$10:I194)</f>
        <v>#REF!</v>
      </c>
      <c r="K194" s="107" t="e">
        <f t="shared" si="5"/>
        <v>#REF!</v>
      </c>
    </row>
    <row r="195" spans="2:11" ht="15.75" x14ac:dyDescent="0.25">
      <c r="B195" s="105">
        <v>104919</v>
      </c>
      <c r="C195" s="94" t="e">
        <f>VLOOKUP(B195,#REF!,2,0)</f>
        <v>#REF!</v>
      </c>
      <c r="D195" s="95" t="e">
        <f>VLOOKUP(B195,#REF!,3,0)</f>
        <v>#REF!</v>
      </c>
      <c r="E195" s="94" t="e">
        <f>VLOOKUP(B195,#REF!,4,0)</f>
        <v>#REF!</v>
      </c>
      <c r="F195" s="96" t="e">
        <f>SUMIF(#REF!,B195,#REF!)</f>
        <v>#REF!</v>
      </c>
      <c r="G195" s="97" t="e">
        <f>VLOOKUP(B195,#REF!,7,0)</f>
        <v>#REF!</v>
      </c>
      <c r="H195" s="98" t="e">
        <f t="shared" si="4"/>
        <v>#REF!</v>
      </c>
      <c r="I195" s="99" t="e">
        <f>H195/#REF!</f>
        <v>#REF!</v>
      </c>
      <c r="J195" s="167" t="e">
        <f>SUM($I$10:I195)</f>
        <v>#REF!</v>
      </c>
      <c r="K195" s="107" t="e">
        <f t="shared" si="5"/>
        <v>#REF!</v>
      </c>
    </row>
    <row r="196" spans="2:11" ht="15.75" x14ac:dyDescent="0.25">
      <c r="B196" s="105">
        <v>7250300170</v>
      </c>
      <c r="C196" s="94" t="e">
        <f>VLOOKUP(B196,#REF!,2,0)</f>
        <v>#REF!</v>
      </c>
      <c r="D196" s="95" t="e">
        <f>VLOOKUP(B196,#REF!,3,0)</f>
        <v>#REF!</v>
      </c>
      <c r="E196" s="94" t="e">
        <f>VLOOKUP(B196,#REF!,4,0)</f>
        <v>#REF!</v>
      </c>
      <c r="F196" s="96" t="e">
        <f>SUMIF(#REF!,B196,#REF!)</f>
        <v>#REF!</v>
      </c>
      <c r="G196" s="97" t="e">
        <f>VLOOKUP(B196,#REF!,7,0)</f>
        <v>#REF!</v>
      </c>
      <c r="H196" s="98" t="e">
        <f t="shared" si="4"/>
        <v>#REF!</v>
      </c>
      <c r="I196" s="99" t="e">
        <f>H196/#REF!</f>
        <v>#REF!</v>
      </c>
      <c r="J196" s="167" t="e">
        <f>SUM($I$10:I196)</f>
        <v>#REF!</v>
      </c>
      <c r="K196" s="107" t="e">
        <f t="shared" si="5"/>
        <v>#REF!</v>
      </c>
    </row>
    <row r="197" spans="2:11" ht="15.75" x14ac:dyDescent="0.25">
      <c r="B197" s="105" t="s">
        <v>47</v>
      </c>
      <c r="C197" s="94" t="e">
        <f>VLOOKUP(B197,#REF!,2,0)</f>
        <v>#REF!</v>
      </c>
      <c r="D197" s="95" t="e">
        <f>VLOOKUP(B197,#REF!,3,0)</f>
        <v>#REF!</v>
      </c>
      <c r="E197" s="94" t="e">
        <f>VLOOKUP(B197,#REF!,4,0)</f>
        <v>#REF!</v>
      </c>
      <c r="F197" s="96" t="e">
        <f>SUMIF(#REF!,B197,#REF!)</f>
        <v>#REF!</v>
      </c>
      <c r="G197" s="97" t="e">
        <f>VLOOKUP(B197,#REF!,7,0)</f>
        <v>#REF!</v>
      </c>
      <c r="H197" s="98" t="e">
        <f t="shared" si="4"/>
        <v>#REF!</v>
      </c>
      <c r="I197" s="99" t="e">
        <f>H197/#REF!</f>
        <v>#REF!</v>
      </c>
      <c r="J197" s="167" t="e">
        <f>SUM($I$10:I197)</f>
        <v>#REF!</v>
      </c>
      <c r="K197" s="107" t="e">
        <f t="shared" si="5"/>
        <v>#REF!</v>
      </c>
    </row>
    <row r="198" spans="2:11" ht="15.75" x14ac:dyDescent="0.25">
      <c r="B198" s="105" t="s">
        <v>209</v>
      </c>
      <c r="C198" s="94" t="e">
        <f>VLOOKUP(B198,#REF!,2,0)</f>
        <v>#REF!</v>
      </c>
      <c r="D198" s="95" t="e">
        <f>VLOOKUP(B198,#REF!,3,0)</f>
        <v>#REF!</v>
      </c>
      <c r="E198" s="94" t="e">
        <f>VLOOKUP(B198,#REF!,4,0)</f>
        <v>#REF!</v>
      </c>
      <c r="F198" s="96" t="e">
        <f>SUMIF(#REF!,B198,#REF!)</f>
        <v>#REF!</v>
      </c>
      <c r="G198" s="97" t="e">
        <f>VLOOKUP(B198,#REF!,7,0)</f>
        <v>#REF!</v>
      </c>
      <c r="H198" s="98" t="e">
        <f t="shared" si="4"/>
        <v>#REF!</v>
      </c>
      <c r="I198" s="99" t="e">
        <f>H198/#REF!</f>
        <v>#REF!</v>
      </c>
      <c r="J198" s="167" t="e">
        <f>SUM($I$10:I198)</f>
        <v>#REF!</v>
      </c>
      <c r="K198" s="107" t="e">
        <f t="shared" si="5"/>
        <v>#REF!</v>
      </c>
    </row>
    <row r="199" spans="2:11" ht="15.75" x14ac:dyDescent="0.25">
      <c r="B199" s="105" t="s">
        <v>37</v>
      </c>
      <c r="C199" s="94" t="e">
        <f>VLOOKUP(B199,#REF!,2,0)</f>
        <v>#REF!</v>
      </c>
      <c r="D199" s="95" t="e">
        <f>VLOOKUP(B199,#REF!,3,0)</f>
        <v>#REF!</v>
      </c>
      <c r="E199" s="94" t="e">
        <f>VLOOKUP(B199,#REF!,4,0)</f>
        <v>#REF!</v>
      </c>
      <c r="F199" s="96" t="e">
        <f>SUMIF(#REF!,B199,#REF!)</f>
        <v>#REF!</v>
      </c>
      <c r="G199" s="102" t="e">
        <f>VLOOKUP(B199,#REF!,7,0)</f>
        <v>#REF!</v>
      </c>
      <c r="H199" s="103" t="e">
        <f t="shared" si="4"/>
        <v>#REF!</v>
      </c>
      <c r="I199" s="104" t="e">
        <f>H199/#REF!</f>
        <v>#REF!</v>
      </c>
      <c r="J199" s="167" t="e">
        <f>SUM($I$10:I199)</f>
        <v>#REF!</v>
      </c>
      <c r="K199" s="107" t="e">
        <f t="shared" si="5"/>
        <v>#REF!</v>
      </c>
    </row>
    <row r="200" spans="2:11" ht="15.75" x14ac:dyDescent="0.25">
      <c r="B200" s="105" t="s">
        <v>111</v>
      </c>
      <c r="C200" s="94" t="e">
        <f>VLOOKUP(B200,#REF!,2,0)</f>
        <v>#REF!</v>
      </c>
      <c r="D200" s="95" t="e">
        <f>VLOOKUP(B200,#REF!,3,0)</f>
        <v>#REF!</v>
      </c>
      <c r="E200" s="94" t="e">
        <f>VLOOKUP(B200,#REF!,4,0)</f>
        <v>#REF!</v>
      </c>
      <c r="F200" s="96" t="e">
        <f>SUMIF(#REF!,B200,#REF!)</f>
        <v>#REF!</v>
      </c>
      <c r="G200" s="97" t="e">
        <f>VLOOKUP(B200,#REF!,7,0)</f>
        <v>#REF!</v>
      </c>
      <c r="H200" s="98" t="e">
        <f t="shared" si="4"/>
        <v>#REF!</v>
      </c>
      <c r="I200" s="99" t="e">
        <f>H200/#REF!</f>
        <v>#REF!</v>
      </c>
      <c r="J200" s="167" t="e">
        <f>SUM($I$10:I200)</f>
        <v>#REF!</v>
      </c>
      <c r="K200" s="107" t="e">
        <f t="shared" si="5"/>
        <v>#REF!</v>
      </c>
    </row>
    <row r="201" spans="2:11" ht="15.75" x14ac:dyDescent="0.25">
      <c r="B201" s="105" t="s">
        <v>208</v>
      </c>
      <c r="C201" s="94" t="e">
        <f>VLOOKUP(B201,#REF!,2,0)</f>
        <v>#REF!</v>
      </c>
      <c r="D201" s="95" t="e">
        <f>VLOOKUP(B201,#REF!,3,0)</f>
        <v>#REF!</v>
      </c>
      <c r="E201" s="94" t="e">
        <f>VLOOKUP(B201,#REF!,4,0)</f>
        <v>#REF!</v>
      </c>
      <c r="F201" s="96" t="e">
        <f>SUMIF(#REF!,B201,#REF!)</f>
        <v>#REF!</v>
      </c>
      <c r="G201" s="97" t="e">
        <f>VLOOKUP(B201,#REF!,7,0)</f>
        <v>#REF!</v>
      </c>
      <c r="H201" s="98" t="e">
        <f t="shared" si="4"/>
        <v>#REF!</v>
      </c>
      <c r="I201" s="99" t="e">
        <f>H201/#REF!</f>
        <v>#REF!</v>
      </c>
      <c r="J201" s="167" t="e">
        <f>SUM($I$10:I201)</f>
        <v>#REF!</v>
      </c>
      <c r="K201" s="107" t="e">
        <f t="shared" si="5"/>
        <v>#REF!</v>
      </c>
    </row>
    <row r="202" spans="2:11" ht="15.75" x14ac:dyDescent="0.25">
      <c r="B202" s="105" t="s">
        <v>80</v>
      </c>
      <c r="C202" s="94" t="e">
        <f>VLOOKUP(B202,#REF!,2,0)</f>
        <v>#REF!</v>
      </c>
      <c r="D202" s="95" t="e">
        <f>VLOOKUP(B202,#REF!,3,0)</f>
        <v>#REF!</v>
      </c>
      <c r="E202" s="94" t="e">
        <f>VLOOKUP(B202,#REF!,4,0)</f>
        <v>#REF!</v>
      </c>
      <c r="F202" s="96" t="e">
        <f>SUMIF(#REF!,B202,#REF!)</f>
        <v>#REF!</v>
      </c>
      <c r="G202" s="97" t="e">
        <f>VLOOKUP(B202,#REF!,7,0)</f>
        <v>#REF!</v>
      </c>
      <c r="H202" s="98" t="e">
        <f t="shared" ref="H202:H265" si="6">TRUNC(F202*G202,2)</f>
        <v>#REF!</v>
      </c>
      <c r="I202" s="99" t="e">
        <f>H202/#REF!</f>
        <v>#REF!</v>
      </c>
      <c r="J202" s="167" t="e">
        <f>SUM($I$10:I202)</f>
        <v>#REF!</v>
      </c>
      <c r="K202" s="107" t="e">
        <f t="shared" ref="K202:K265" si="7">IF(J202&lt;80%,"A",IF(J202&lt;95%,"B",IF(J202&lt;150%,"C",0)))</f>
        <v>#REF!</v>
      </c>
    </row>
    <row r="203" spans="2:11" ht="15.75" x14ac:dyDescent="0.25">
      <c r="B203" s="105">
        <v>7010100140</v>
      </c>
      <c r="C203" s="94" t="e">
        <f>VLOOKUP(B203,#REF!,2,0)</f>
        <v>#REF!</v>
      </c>
      <c r="D203" s="95" t="e">
        <f>VLOOKUP(B203,#REF!,3,0)</f>
        <v>#REF!</v>
      </c>
      <c r="E203" s="94" t="e">
        <f>VLOOKUP(B203,#REF!,4,0)</f>
        <v>#REF!</v>
      </c>
      <c r="F203" s="96" t="e">
        <f>SUMIF(#REF!,B203,#REF!)</f>
        <v>#REF!</v>
      </c>
      <c r="G203" s="102" t="e">
        <f>VLOOKUP(B203,#REF!,7,0)</f>
        <v>#REF!</v>
      </c>
      <c r="H203" s="103" t="e">
        <f t="shared" si="6"/>
        <v>#REF!</v>
      </c>
      <c r="I203" s="104" t="e">
        <f>H203/#REF!</f>
        <v>#REF!</v>
      </c>
      <c r="J203" s="167" t="e">
        <f>SUM($I$10:I203)</f>
        <v>#REF!</v>
      </c>
      <c r="K203" s="107" t="e">
        <f t="shared" si="7"/>
        <v>#REF!</v>
      </c>
    </row>
    <row r="204" spans="2:11" ht="15.75" x14ac:dyDescent="0.25">
      <c r="B204" s="105" t="s">
        <v>170</v>
      </c>
      <c r="C204" s="94" t="e">
        <f>VLOOKUP(B204,#REF!,2,0)</f>
        <v>#REF!</v>
      </c>
      <c r="D204" s="95" t="e">
        <f>VLOOKUP(B204,#REF!,3,0)</f>
        <v>#REF!</v>
      </c>
      <c r="E204" s="94" t="e">
        <f>VLOOKUP(B204,#REF!,4,0)</f>
        <v>#REF!</v>
      </c>
      <c r="F204" s="96" t="e">
        <f>SUMIF(#REF!,B204,#REF!)</f>
        <v>#REF!</v>
      </c>
      <c r="G204" s="97" t="e">
        <f>VLOOKUP(B204,#REF!,7,0)</f>
        <v>#REF!</v>
      </c>
      <c r="H204" s="98" t="e">
        <f t="shared" si="6"/>
        <v>#REF!</v>
      </c>
      <c r="I204" s="99" t="e">
        <f>H204/#REF!</f>
        <v>#REF!</v>
      </c>
      <c r="J204" s="167" t="e">
        <f>SUM($I$10:I204)</f>
        <v>#REF!</v>
      </c>
      <c r="K204" s="107" t="e">
        <f t="shared" si="7"/>
        <v>#REF!</v>
      </c>
    </row>
    <row r="205" spans="2:11" ht="15.75" x14ac:dyDescent="0.25">
      <c r="B205" s="105" t="s">
        <v>175</v>
      </c>
      <c r="C205" s="94" t="e">
        <f>VLOOKUP(B205,#REF!,2,0)</f>
        <v>#REF!</v>
      </c>
      <c r="D205" s="95" t="e">
        <f>VLOOKUP(B205,#REF!,3,0)</f>
        <v>#REF!</v>
      </c>
      <c r="E205" s="94" t="e">
        <f>VLOOKUP(B205,#REF!,4,0)</f>
        <v>#REF!</v>
      </c>
      <c r="F205" s="96" t="e">
        <f>SUMIF(#REF!,B205,#REF!)</f>
        <v>#REF!</v>
      </c>
      <c r="G205" s="97" t="e">
        <f>VLOOKUP(B205,#REF!,7,0)</f>
        <v>#REF!</v>
      </c>
      <c r="H205" s="98" t="e">
        <f t="shared" si="6"/>
        <v>#REF!</v>
      </c>
      <c r="I205" s="99" t="e">
        <f>H205/#REF!</f>
        <v>#REF!</v>
      </c>
      <c r="J205" s="167" t="e">
        <f>SUM($I$10:I205)</f>
        <v>#REF!</v>
      </c>
      <c r="K205" s="107" t="e">
        <f t="shared" si="7"/>
        <v>#REF!</v>
      </c>
    </row>
    <row r="206" spans="2:11" ht="15.75" x14ac:dyDescent="0.25">
      <c r="B206" s="105" t="s">
        <v>87</v>
      </c>
      <c r="C206" s="94" t="e">
        <f>VLOOKUP(B206,#REF!,2,0)</f>
        <v>#REF!</v>
      </c>
      <c r="D206" s="95" t="e">
        <f>VLOOKUP(B206,#REF!,3,0)</f>
        <v>#REF!</v>
      </c>
      <c r="E206" s="94" t="e">
        <f>VLOOKUP(B206,#REF!,4,0)</f>
        <v>#REF!</v>
      </c>
      <c r="F206" s="96" t="e">
        <f>SUMIF(#REF!,B206,#REF!)</f>
        <v>#REF!</v>
      </c>
      <c r="G206" s="97" t="e">
        <f>VLOOKUP(B206,#REF!,7,0)</f>
        <v>#REF!</v>
      </c>
      <c r="H206" s="98" t="e">
        <f t="shared" si="6"/>
        <v>#REF!</v>
      </c>
      <c r="I206" s="99" t="e">
        <f>H206/#REF!</f>
        <v>#REF!</v>
      </c>
      <c r="J206" s="167" t="e">
        <f>SUM($I$10:I206)</f>
        <v>#REF!</v>
      </c>
      <c r="K206" s="107" t="e">
        <f t="shared" si="7"/>
        <v>#REF!</v>
      </c>
    </row>
    <row r="207" spans="2:11" ht="15.75" x14ac:dyDescent="0.25">
      <c r="B207" s="105" t="s">
        <v>151</v>
      </c>
      <c r="C207" s="94" t="e">
        <f>VLOOKUP(B207,#REF!,2,0)</f>
        <v>#REF!</v>
      </c>
      <c r="D207" s="95" t="e">
        <f>VLOOKUP(B207,#REF!,3,0)</f>
        <v>#REF!</v>
      </c>
      <c r="E207" s="94" t="e">
        <f>VLOOKUP(B207,#REF!,4,0)</f>
        <v>#REF!</v>
      </c>
      <c r="F207" s="96" t="e">
        <f>SUMIF(#REF!,B207,#REF!)</f>
        <v>#REF!</v>
      </c>
      <c r="G207" s="97" t="e">
        <f>VLOOKUP(B207,#REF!,7,0)</f>
        <v>#REF!</v>
      </c>
      <c r="H207" s="98" t="e">
        <f t="shared" si="6"/>
        <v>#REF!</v>
      </c>
      <c r="I207" s="99" t="e">
        <f>H207/#REF!</f>
        <v>#REF!</v>
      </c>
      <c r="J207" s="167" t="e">
        <f>SUM($I$10:I207)</f>
        <v>#REF!</v>
      </c>
      <c r="K207" s="107" t="e">
        <f t="shared" si="7"/>
        <v>#REF!</v>
      </c>
    </row>
    <row r="208" spans="2:11" ht="15.75" x14ac:dyDescent="0.25">
      <c r="B208" s="105" t="s">
        <v>142</v>
      </c>
      <c r="C208" s="94" t="e">
        <f>VLOOKUP(B208,#REF!,2,0)</f>
        <v>#REF!</v>
      </c>
      <c r="D208" s="95" t="e">
        <f>VLOOKUP(B208,#REF!,3,0)</f>
        <v>#REF!</v>
      </c>
      <c r="E208" s="94" t="e">
        <f>VLOOKUP(B208,#REF!,4,0)</f>
        <v>#REF!</v>
      </c>
      <c r="F208" s="96" t="e">
        <f>SUMIF(#REF!,B208,#REF!)</f>
        <v>#REF!</v>
      </c>
      <c r="G208" s="97" t="e">
        <f>VLOOKUP(B208,#REF!,7,0)</f>
        <v>#REF!</v>
      </c>
      <c r="H208" s="98" t="e">
        <f t="shared" si="6"/>
        <v>#REF!</v>
      </c>
      <c r="I208" s="99" t="e">
        <f>H208/#REF!</f>
        <v>#REF!</v>
      </c>
      <c r="J208" s="167" t="e">
        <f>SUM($I$10:I208)</f>
        <v>#REF!</v>
      </c>
      <c r="K208" s="107" t="e">
        <f t="shared" si="7"/>
        <v>#REF!</v>
      </c>
    </row>
    <row r="209" spans="2:11" ht="15.75" x14ac:dyDescent="0.25">
      <c r="B209" s="105" t="s">
        <v>43</v>
      </c>
      <c r="C209" s="94" t="e">
        <f>VLOOKUP(B209,#REF!,2,0)</f>
        <v>#REF!</v>
      </c>
      <c r="D209" s="95" t="e">
        <f>VLOOKUP(B209,#REF!,3,0)</f>
        <v>#REF!</v>
      </c>
      <c r="E209" s="94" t="e">
        <f>VLOOKUP(B209,#REF!,4,0)</f>
        <v>#REF!</v>
      </c>
      <c r="F209" s="96" t="e">
        <f>SUMIF(#REF!,B209,#REF!)</f>
        <v>#REF!</v>
      </c>
      <c r="G209" s="102" t="e">
        <f>VLOOKUP(B209,#REF!,7,0)</f>
        <v>#REF!</v>
      </c>
      <c r="H209" s="103" t="e">
        <f t="shared" si="6"/>
        <v>#REF!</v>
      </c>
      <c r="I209" s="104" t="e">
        <f>H209/#REF!</f>
        <v>#REF!</v>
      </c>
      <c r="J209" s="167" t="e">
        <f>SUM($I$10:I209)</f>
        <v>#REF!</v>
      </c>
      <c r="K209" s="107" t="e">
        <f t="shared" si="7"/>
        <v>#REF!</v>
      </c>
    </row>
    <row r="210" spans="2:11" ht="15.75" x14ac:dyDescent="0.25">
      <c r="B210" s="105" t="s">
        <v>120</v>
      </c>
      <c r="C210" s="94" t="e">
        <f>VLOOKUP(B210,#REF!,2,0)</f>
        <v>#REF!</v>
      </c>
      <c r="D210" s="95" t="e">
        <f>VLOOKUP(B210,#REF!,3,0)</f>
        <v>#REF!</v>
      </c>
      <c r="E210" s="94" t="e">
        <f>VLOOKUP(B210,#REF!,4,0)</f>
        <v>#REF!</v>
      </c>
      <c r="F210" s="96" t="e">
        <f>SUMIF(#REF!,B210,#REF!)</f>
        <v>#REF!</v>
      </c>
      <c r="G210" s="97" t="e">
        <f>VLOOKUP(B210,#REF!,7,0)</f>
        <v>#REF!</v>
      </c>
      <c r="H210" s="98" t="e">
        <f t="shared" si="6"/>
        <v>#REF!</v>
      </c>
      <c r="I210" s="99" t="e">
        <f>H210/#REF!</f>
        <v>#REF!</v>
      </c>
      <c r="J210" s="167" t="e">
        <f>SUM($I$10:I210)</f>
        <v>#REF!</v>
      </c>
      <c r="K210" s="107" t="e">
        <f t="shared" si="7"/>
        <v>#REF!</v>
      </c>
    </row>
    <row r="211" spans="2:11" ht="15.75" x14ac:dyDescent="0.25">
      <c r="B211" s="105" t="s">
        <v>94</v>
      </c>
      <c r="C211" s="94" t="e">
        <f>VLOOKUP(B211,#REF!,2,0)</f>
        <v>#REF!</v>
      </c>
      <c r="D211" s="95" t="e">
        <f>VLOOKUP(B211,#REF!,3,0)</f>
        <v>#REF!</v>
      </c>
      <c r="E211" s="94" t="e">
        <f>VLOOKUP(B211,#REF!,4,0)</f>
        <v>#REF!</v>
      </c>
      <c r="F211" s="96" t="e">
        <f>SUMIF(#REF!,B211,#REF!)</f>
        <v>#REF!</v>
      </c>
      <c r="G211" s="97" t="e">
        <f>VLOOKUP(B211,#REF!,7,0)</f>
        <v>#REF!</v>
      </c>
      <c r="H211" s="98" t="e">
        <f t="shared" si="6"/>
        <v>#REF!</v>
      </c>
      <c r="I211" s="99" t="e">
        <f>H211/#REF!</f>
        <v>#REF!</v>
      </c>
      <c r="J211" s="167" t="e">
        <f>SUM($I$10:I211)</f>
        <v>#REF!</v>
      </c>
      <c r="K211" s="107" t="e">
        <f t="shared" si="7"/>
        <v>#REF!</v>
      </c>
    </row>
    <row r="212" spans="2:11" ht="15.75" x14ac:dyDescent="0.25">
      <c r="B212" s="105" t="s">
        <v>106</v>
      </c>
      <c r="C212" s="94" t="e">
        <f>VLOOKUP(B212,#REF!,2,0)</f>
        <v>#REF!</v>
      </c>
      <c r="D212" s="95" t="e">
        <f>VLOOKUP(B212,#REF!,3,0)</f>
        <v>#REF!</v>
      </c>
      <c r="E212" s="94" t="e">
        <f>VLOOKUP(B212,#REF!,4,0)</f>
        <v>#REF!</v>
      </c>
      <c r="F212" s="96" t="e">
        <f>SUMIF(#REF!,B212,#REF!)</f>
        <v>#REF!</v>
      </c>
      <c r="G212" s="97" t="e">
        <f>VLOOKUP(B212,#REF!,7,0)</f>
        <v>#REF!</v>
      </c>
      <c r="H212" s="98" t="e">
        <f t="shared" si="6"/>
        <v>#REF!</v>
      </c>
      <c r="I212" s="99" t="e">
        <f>H212/#REF!</f>
        <v>#REF!</v>
      </c>
      <c r="J212" s="167" t="e">
        <f>SUM($I$10:I212)</f>
        <v>#REF!</v>
      </c>
      <c r="K212" s="107" t="e">
        <f t="shared" si="7"/>
        <v>#REF!</v>
      </c>
    </row>
    <row r="213" spans="2:11" ht="15.75" x14ac:dyDescent="0.25">
      <c r="B213" s="105" t="s">
        <v>180</v>
      </c>
      <c r="C213" s="94" t="e">
        <f>VLOOKUP(B213,#REF!,2,0)</f>
        <v>#REF!</v>
      </c>
      <c r="D213" s="95" t="e">
        <f>VLOOKUP(B213,#REF!,3,0)</f>
        <v>#REF!</v>
      </c>
      <c r="E213" s="94" t="e">
        <f>VLOOKUP(B213,#REF!,4,0)</f>
        <v>#REF!</v>
      </c>
      <c r="F213" s="96" t="e">
        <f>SUMIF(#REF!,B213,#REF!)</f>
        <v>#REF!</v>
      </c>
      <c r="G213" s="97" t="e">
        <f>VLOOKUP(B213,#REF!,7,0)</f>
        <v>#REF!</v>
      </c>
      <c r="H213" s="98" t="e">
        <f t="shared" si="6"/>
        <v>#REF!</v>
      </c>
      <c r="I213" s="99" t="e">
        <f>H213/#REF!</f>
        <v>#REF!</v>
      </c>
      <c r="J213" s="167" t="e">
        <f>SUM($I$10:I213)</f>
        <v>#REF!</v>
      </c>
      <c r="K213" s="107" t="e">
        <f t="shared" si="7"/>
        <v>#REF!</v>
      </c>
    </row>
    <row r="214" spans="2:11" ht="15.75" x14ac:dyDescent="0.25">
      <c r="B214" s="105" t="s">
        <v>178</v>
      </c>
      <c r="C214" s="94" t="e">
        <f>VLOOKUP(B214,#REF!,2,0)</f>
        <v>#REF!</v>
      </c>
      <c r="D214" s="95" t="e">
        <f>VLOOKUP(B214,#REF!,3,0)</f>
        <v>#REF!</v>
      </c>
      <c r="E214" s="94" t="e">
        <f>VLOOKUP(B214,#REF!,4,0)</f>
        <v>#REF!</v>
      </c>
      <c r="F214" s="96" t="e">
        <f>SUMIF(#REF!,B214,#REF!)</f>
        <v>#REF!</v>
      </c>
      <c r="G214" s="97" t="e">
        <f>VLOOKUP(B214,#REF!,7,0)</f>
        <v>#REF!</v>
      </c>
      <c r="H214" s="98" t="e">
        <f t="shared" si="6"/>
        <v>#REF!</v>
      </c>
      <c r="I214" s="99" t="e">
        <f>H214/#REF!</f>
        <v>#REF!</v>
      </c>
      <c r="J214" s="167" t="e">
        <f>SUM($I$10:I214)</f>
        <v>#REF!</v>
      </c>
      <c r="K214" s="107" t="e">
        <f t="shared" si="7"/>
        <v>#REF!</v>
      </c>
    </row>
    <row r="215" spans="2:11" ht="15.75" x14ac:dyDescent="0.25">
      <c r="B215" s="105" t="s">
        <v>55</v>
      </c>
      <c r="C215" s="94" t="e">
        <f>VLOOKUP(B215,#REF!,2,0)</f>
        <v>#REF!</v>
      </c>
      <c r="D215" s="95" t="e">
        <f>VLOOKUP(B215,#REF!,3,0)</f>
        <v>#REF!</v>
      </c>
      <c r="E215" s="94" t="e">
        <f>VLOOKUP(B215,#REF!,4,0)</f>
        <v>#REF!</v>
      </c>
      <c r="F215" s="96" t="e">
        <f>SUMIF(#REF!,B215,#REF!)</f>
        <v>#REF!</v>
      </c>
      <c r="G215" s="97" t="e">
        <f>VLOOKUP(B215,#REF!,7,0)</f>
        <v>#REF!</v>
      </c>
      <c r="H215" s="98" t="e">
        <f t="shared" si="6"/>
        <v>#REF!</v>
      </c>
      <c r="I215" s="99" t="e">
        <f>H215/#REF!</f>
        <v>#REF!</v>
      </c>
      <c r="J215" s="167" t="e">
        <f>SUM($I$10:I215)</f>
        <v>#REF!</v>
      </c>
      <c r="K215" s="107" t="e">
        <f t="shared" si="7"/>
        <v>#REF!</v>
      </c>
    </row>
    <row r="216" spans="2:11" ht="15.75" x14ac:dyDescent="0.25">
      <c r="B216" s="105">
        <v>94501</v>
      </c>
      <c r="C216" s="94" t="e">
        <f>VLOOKUP(B216,#REF!,2,0)</f>
        <v>#REF!</v>
      </c>
      <c r="D216" s="95" t="e">
        <f>VLOOKUP(B216,#REF!,3,0)</f>
        <v>#REF!</v>
      </c>
      <c r="E216" s="94" t="e">
        <f>VLOOKUP(B216,#REF!,4,0)</f>
        <v>#REF!</v>
      </c>
      <c r="F216" s="96" t="e">
        <f>SUMIF(#REF!,B216,#REF!)</f>
        <v>#REF!</v>
      </c>
      <c r="G216" s="102" t="e">
        <f>VLOOKUP(B216,#REF!,7,0)</f>
        <v>#REF!</v>
      </c>
      <c r="H216" s="103" t="e">
        <f t="shared" si="6"/>
        <v>#REF!</v>
      </c>
      <c r="I216" s="104" t="e">
        <f>H216/#REF!</f>
        <v>#REF!</v>
      </c>
      <c r="J216" s="167" t="e">
        <f>SUM($I$10:I216)</f>
        <v>#REF!</v>
      </c>
      <c r="K216" s="107" t="e">
        <f t="shared" si="7"/>
        <v>#REF!</v>
      </c>
    </row>
    <row r="217" spans="2:11" ht="15.75" x14ac:dyDescent="0.25">
      <c r="B217" s="105" t="s">
        <v>56</v>
      </c>
      <c r="C217" s="94" t="e">
        <f>VLOOKUP(B217,#REF!,2,0)</f>
        <v>#REF!</v>
      </c>
      <c r="D217" s="95" t="e">
        <f>VLOOKUP(B217,#REF!,3,0)</f>
        <v>#REF!</v>
      </c>
      <c r="E217" s="94" t="e">
        <f>VLOOKUP(B217,#REF!,4,0)</f>
        <v>#REF!</v>
      </c>
      <c r="F217" s="96" t="e">
        <f>SUMIF(#REF!,B217,#REF!)</f>
        <v>#REF!</v>
      </c>
      <c r="G217" s="97" t="e">
        <f>VLOOKUP(B217,#REF!,7,0)</f>
        <v>#REF!</v>
      </c>
      <c r="H217" s="98" t="e">
        <f t="shared" si="6"/>
        <v>#REF!</v>
      </c>
      <c r="I217" s="99" t="e">
        <f>H217/#REF!</f>
        <v>#REF!</v>
      </c>
      <c r="J217" s="167" t="e">
        <f>SUM($I$10:I217)</f>
        <v>#REF!</v>
      </c>
      <c r="K217" s="107" t="e">
        <f t="shared" si="7"/>
        <v>#REF!</v>
      </c>
    </row>
    <row r="218" spans="2:11" ht="15.75" x14ac:dyDescent="0.25">
      <c r="B218" s="105" t="s">
        <v>149</v>
      </c>
      <c r="C218" s="94" t="e">
        <f>VLOOKUP(B218,#REF!,2,0)</f>
        <v>#REF!</v>
      </c>
      <c r="D218" s="95" t="e">
        <f>VLOOKUP(B218,#REF!,3,0)</f>
        <v>#REF!</v>
      </c>
      <c r="E218" s="94" t="e">
        <f>VLOOKUP(B218,#REF!,4,0)</f>
        <v>#REF!</v>
      </c>
      <c r="F218" s="96" t="e">
        <f>SUMIF(#REF!,B218,#REF!)</f>
        <v>#REF!</v>
      </c>
      <c r="G218" s="97" t="e">
        <f>VLOOKUP(B218,#REF!,7,0)</f>
        <v>#REF!</v>
      </c>
      <c r="H218" s="98" t="e">
        <f t="shared" si="6"/>
        <v>#REF!</v>
      </c>
      <c r="I218" s="99" t="e">
        <f>H218/#REF!</f>
        <v>#REF!</v>
      </c>
      <c r="J218" s="167" t="e">
        <f>SUM($I$10:I218)</f>
        <v>#REF!</v>
      </c>
      <c r="K218" s="107" t="e">
        <f t="shared" si="7"/>
        <v>#REF!</v>
      </c>
    </row>
    <row r="219" spans="2:11" ht="15.75" x14ac:dyDescent="0.25">
      <c r="B219" s="105" t="s">
        <v>197</v>
      </c>
      <c r="C219" s="94" t="e">
        <f>VLOOKUP(B219,#REF!,2,0)</f>
        <v>#REF!</v>
      </c>
      <c r="D219" s="95" t="e">
        <f>VLOOKUP(B219,#REF!,3,0)</f>
        <v>#REF!</v>
      </c>
      <c r="E219" s="94" t="e">
        <f>VLOOKUP(B219,#REF!,4,0)</f>
        <v>#REF!</v>
      </c>
      <c r="F219" s="96" t="e">
        <f>SUMIF(#REF!,B219,#REF!)</f>
        <v>#REF!</v>
      </c>
      <c r="G219" s="97" t="e">
        <f>VLOOKUP(B219,#REF!,7,0)</f>
        <v>#REF!</v>
      </c>
      <c r="H219" s="98" t="e">
        <f t="shared" si="6"/>
        <v>#REF!</v>
      </c>
      <c r="I219" s="99" t="e">
        <f>H219/#REF!</f>
        <v>#REF!</v>
      </c>
      <c r="J219" s="167" t="e">
        <f>SUM($I$10:I219)</f>
        <v>#REF!</v>
      </c>
      <c r="K219" s="107" t="e">
        <f t="shared" si="7"/>
        <v>#REF!</v>
      </c>
    </row>
    <row r="220" spans="2:11" ht="15.75" x14ac:dyDescent="0.25">
      <c r="B220" s="105" t="s">
        <v>112</v>
      </c>
      <c r="C220" s="94" t="e">
        <f>VLOOKUP(B220,#REF!,2,0)</f>
        <v>#REF!</v>
      </c>
      <c r="D220" s="95" t="e">
        <f>VLOOKUP(B220,#REF!,3,0)</f>
        <v>#REF!</v>
      </c>
      <c r="E220" s="94" t="e">
        <f>VLOOKUP(B220,#REF!,4,0)</f>
        <v>#REF!</v>
      </c>
      <c r="F220" s="96" t="e">
        <f>SUMIF(#REF!,B220,#REF!)</f>
        <v>#REF!</v>
      </c>
      <c r="G220" s="97" t="e">
        <f>VLOOKUP(B220,#REF!,7,0)</f>
        <v>#REF!</v>
      </c>
      <c r="H220" s="98" t="e">
        <f t="shared" si="6"/>
        <v>#REF!</v>
      </c>
      <c r="I220" s="99" t="e">
        <f>H220/#REF!</f>
        <v>#REF!</v>
      </c>
      <c r="J220" s="167" t="e">
        <f>SUM($I$10:I220)</f>
        <v>#REF!</v>
      </c>
      <c r="K220" s="107" t="e">
        <f t="shared" si="7"/>
        <v>#REF!</v>
      </c>
    </row>
    <row r="221" spans="2:11" ht="15.75" x14ac:dyDescent="0.25">
      <c r="B221" s="105" t="s">
        <v>105</v>
      </c>
      <c r="C221" s="94" t="e">
        <f>VLOOKUP(B221,#REF!,2,0)</f>
        <v>#REF!</v>
      </c>
      <c r="D221" s="95" t="e">
        <f>VLOOKUP(B221,#REF!,3,0)</f>
        <v>#REF!</v>
      </c>
      <c r="E221" s="94" t="e">
        <f>VLOOKUP(B221,#REF!,4,0)</f>
        <v>#REF!</v>
      </c>
      <c r="F221" s="96" t="e">
        <f>SUMIF(#REF!,B221,#REF!)</f>
        <v>#REF!</v>
      </c>
      <c r="G221" s="97" t="e">
        <f>VLOOKUP(B221,#REF!,7,0)</f>
        <v>#REF!</v>
      </c>
      <c r="H221" s="98" t="e">
        <f t="shared" si="6"/>
        <v>#REF!</v>
      </c>
      <c r="I221" s="99" t="e">
        <f>H221/#REF!</f>
        <v>#REF!</v>
      </c>
      <c r="J221" s="167" t="e">
        <f>SUM($I$10:I221)</f>
        <v>#REF!</v>
      </c>
      <c r="K221" s="107" t="e">
        <f t="shared" si="7"/>
        <v>#REF!</v>
      </c>
    </row>
    <row r="222" spans="2:11" ht="15.75" x14ac:dyDescent="0.25">
      <c r="B222" s="105" t="s">
        <v>90</v>
      </c>
      <c r="C222" s="94" t="e">
        <f>VLOOKUP(B222,#REF!,2,0)</f>
        <v>#REF!</v>
      </c>
      <c r="D222" s="95" t="e">
        <f>VLOOKUP(B222,#REF!,3,0)</f>
        <v>#REF!</v>
      </c>
      <c r="E222" s="94" t="e">
        <f>VLOOKUP(B222,#REF!,4,0)</f>
        <v>#REF!</v>
      </c>
      <c r="F222" s="96" t="e">
        <f>SUMIF(#REF!,B222,#REF!)</f>
        <v>#REF!</v>
      </c>
      <c r="G222" s="97" t="e">
        <f>VLOOKUP(B222,#REF!,7,0)</f>
        <v>#REF!</v>
      </c>
      <c r="H222" s="98" t="e">
        <f t="shared" si="6"/>
        <v>#REF!</v>
      </c>
      <c r="I222" s="99" t="e">
        <f>H222/#REF!</f>
        <v>#REF!</v>
      </c>
      <c r="J222" s="167" t="e">
        <f>SUM($I$10:I222)</f>
        <v>#REF!</v>
      </c>
      <c r="K222" s="107" t="e">
        <f t="shared" si="7"/>
        <v>#REF!</v>
      </c>
    </row>
    <row r="223" spans="2:11" ht="15.75" x14ac:dyDescent="0.25">
      <c r="B223" s="105">
        <v>990133</v>
      </c>
      <c r="C223" s="94" t="e">
        <f>VLOOKUP(B223,#REF!,2,0)</f>
        <v>#REF!</v>
      </c>
      <c r="D223" s="95" t="e">
        <f>VLOOKUP(B223,#REF!,3,0)</f>
        <v>#REF!</v>
      </c>
      <c r="E223" s="94" t="e">
        <f>VLOOKUP(B223,#REF!,4,0)</f>
        <v>#REF!</v>
      </c>
      <c r="F223" s="96" t="e">
        <f>SUMIF(#REF!,B223,#REF!)</f>
        <v>#REF!</v>
      </c>
      <c r="G223" s="97" t="e">
        <f>VLOOKUP(B223,#REF!,7,0)</f>
        <v>#REF!</v>
      </c>
      <c r="H223" s="98" t="e">
        <f t="shared" si="6"/>
        <v>#REF!</v>
      </c>
      <c r="I223" s="99" t="e">
        <f>H223/#REF!</f>
        <v>#REF!</v>
      </c>
      <c r="J223" s="167" t="e">
        <f>SUM($I$10:I223)</f>
        <v>#REF!</v>
      </c>
      <c r="K223" s="107" t="e">
        <f t="shared" si="7"/>
        <v>#REF!</v>
      </c>
    </row>
    <row r="224" spans="2:11" ht="15.75" x14ac:dyDescent="0.25">
      <c r="B224" s="105" t="s">
        <v>36</v>
      </c>
      <c r="C224" s="94" t="e">
        <f>VLOOKUP(B224,#REF!,2,0)</f>
        <v>#REF!</v>
      </c>
      <c r="D224" s="95" t="e">
        <f>VLOOKUP(B224,#REF!,3,0)</f>
        <v>#REF!</v>
      </c>
      <c r="E224" s="94" t="e">
        <f>VLOOKUP(B224,#REF!,4,0)</f>
        <v>#REF!</v>
      </c>
      <c r="F224" s="96" t="e">
        <f>SUMIF(#REF!,B224,#REF!)</f>
        <v>#REF!</v>
      </c>
      <c r="G224" s="102" t="e">
        <f>VLOOKUP(B224,#REF!,7,0)</f>
        <v>#REF!</v>
      </c>
      <c r="H224" s="103" t="e">
        <f t="shared" si="6"/>
        <v>#REF!</v>
      </c>
      <c r="I224" s="104" t="e">
        <f>H224/#REF!</f>
        <v>#REF!</v>
      </c>
      <c r="J224" s="167" t="e">
        <f>SUM($I$10:I224)</f>
        <v>#REF!</v>
      </c>
      <c r="K224" s="107" t="e">
        <f t="shared" si="7"/>
        <v>#REF!</v>
      </c>
    </row>
    <row r="225" spans="2:11" ht="15.75" x14ac:dyDescent="0.25">
      <c r="B225" s="105">
        <v>89480</v>
      </c>
      <c r="C225" s="94" t="e">
        <f>VLOOKUP(B225,#REF!,2,0)</f>
        <v>#REF!</v>
      </c>
      <c r="D225" s="95" t="e">
        <f>VLOOKUP(B225,#REF!,3,0)</f>
        <v>#REF!</v>
      </c>
      <c r="E225" s="94" t="e">
        <f>VLOOKUP(B225,#REF!,4,0)</f>
        <v>#REF!</v>
      </c>
      <c r="F225" s="96" t="e">
        <f>SUMIF(#REF!,B225,#REF!)</f>
        <v>#REF!</v>
      </c>
      <c r="G225" s="97" t="e">
        <f>VLOOKUP(B225,#REF!,7,0)</f>
        <v>#REF!</v>
      </c>
      <c r="H225" s="98" t="e">
        <f t="shared" si="6"/>
        <v>#REF!</v>
      </c>
      <c r="I225" s="99" t="e">
        <f>H225/#REF!</f>
        <v>#REF!</v>
      </c>
      <c r="J225" s="167" t="e">
        <f>SUM($I$10:I225)</f>
        <v>#REF!</v>
      </c>
      <c r="K225" s="107" t="e">
        <f t="shared" si="7"/>
        <v>#REF!</v>
      </c>
    </row>
    <row r="226" spans="2:11" ht="15.75" x14ac:dyDescent="0.25">
      <c r="B226" s="105" t="s">
        <v>140</v>
      </c>
      <c r="C226" s="94" t="e">
        <f>VLOOKUP(B226,#REF!,2,0)</f>
        <v>#REF!</v>
      </c>
      <c r="D226" s="95" t="e">
        <f>VLOOKUP(B226,#REF!,3,0)</f>
        <v>#REF!</v>
      </c>
      <c r="E226" s="94" t="e">
        <f>VLOOKUP(B226,#REF!,4,0)</f>
        <v>#REF!</v>
      </c>
      <c r="F226" s="96" t="e">
        <f>SUMIF(#REF!,B226,#REF!)</f>
        <v>#REF!</v>
      </c>
      <c r="G226" s="97" t="e">
        <f>VLOOKUP(B226,#REF!,7,0)</f>
        <v>#REF!</v>
      </c>
      <c r="H226" s="98" t="e">
        <f t="shared" si="6"/>
        <v>#REF!</v>
      </c>
      <c r="I226" s="99" t="e">
        <f>H226/#REF!</f>
        <v>#REF!</v>
      </c>
      <c r="J226" s="167" t="e">
        <f>SUM($I$10:I226)</f>
        <v>#REF!</v>
      </c>
      <c r="K226" s="107" t="e">
        <f t="shared" si="7"/>
        <v>#REF!</v>
      </c>
    </row>
    <row r="227" spans="2:11" ht="15.75" x14ac:dyDescent="0.25">
      <c r="B227" s="105" t="s">
        <v>66</v>
      </c>
      <c r="C227" s="94" t="e">
        <f>VLOOKUP(B227,#REF!,2,0)</f>
        <v>#REF!</v>
      </c>
      <c r="D227" s="95" t="e">
        <f>VLOOKUP(B227,#REF!,3,0)</f>
        <v>#REF!</v>
      </c>
      <c r="E227" s="94" t="e">
        <f>VLOOKUP(B227,#REF!,4,0)</f>
        <v>#REF!</v>
      </c>
      <c r="F227" s="96" t="e">
        <f>SUMIF(#REF!,B227,#REF!)</f>
        <v>#REF!</v>
      </c>
      <c r="G227" s="97" t="e">
        <f>VLOOKUP(B227,#REF!,7,0)</f>
        <v>#REF!</v>
      </c>
      <c r="H227" s="98" t="e">
        <f t="shared" si="6"/>
        <v>#REF!</v>
      </c>
      <c r="I227" s="99" t="e">
        <f>H227/#REF!</f>
        <v>#REF!</v>
      </c>
      <c r="J227" s="167" t="e">
        <f>SUM($I$10:I227)</f>
        <v>#REF!</v>
      </c>
      <c r="K227" s="107" t="e">
        <f t="shared" si="7"/>
        <v>#REF!</v>
      </c>
    </row>
    <row r="228" spans="2:11" ht="15.75" x14ac:dyDescent="0.25">
      <c r="B228" s="105" t="s">
        <v>177</v>
      </c>
      <c r="C228" s="94" t="e">
        <f>VLOOKUP(B228,#REF!,2,0)</f>
        <v>#REF!</v>
      </c>
      <c r="D228" s="95" t="e">
        <f>VLOOKUP(B228,#REF!,3,0)</f>
        <v>#REF!</v>
      </c>
      <c r="E228" s="94" t="e">
        <f>VLOOKUP(B228,#REF!,4,0)</f>
        <v>#REF!</v>
      </c>
      <c r="F228" s="96" t="e">
        <f>SUMIF(#REF!,B228,#REF!)</f>
        <v>#REF!</v>
      </c>
      <c r="G228" s="97" t="e">
        <f>VLOOKUP(B228,#REF!,7,0)</f>
        <v>#REF!</v>
      </c>
      <c r="H228" s="98" t="e">
        <f t="shared" si="6"/>
        <v>#REF!</v>
      </c>
      <c r="I228" s="99" t="e">
        <f>H228/#REF!</f>
        <v>#REF!</v>
      </c>
      <c r="J228" s="167" t="e">
        <f>SUM($I$10:I228)</f>
        <v>#REF!</v>
      </c>
      <c r="K228" s="107" t="e">
        <f t="shared" si="7"/>
        <v>#REF!</v>
      </c>
    </row>
    <row r="229" spans="2:11" ht="15.75" x14ac:dyDescent="0.25">
      <c r="B229" s="105" t="s">
        <v>93</v>
      </c>
      <c r="C229" s="94" t="e">
        <f>VLOOKUP(B229,#REF!,2,0)</f>
        <v>#REF!</v>
      </c>
      <c r="D229" s="95" t="e">
        <f>VLOOKUP(B229,#REF!,3,0)</f>
        <v>#REF!</v>
      </c>
      <c r="E229" s="94" t="e">
        <f>VLOOKUP(B229,#REF!,4,0)</f>
        <v>#REF!</v>
      </c>
      <c r="F229" s="96" t="e">
        <f>SUMIF(#REF!,B229,#REF!)</f>
        <v>#REF!</v>
      </c>
      <c r="G229" s="97" t="e">
        <f>VLOOKUP(B229,#REF!,7,0)</f>
        <v>#REF!</v>
      </c>
      <c r="H229" s="98" t="e">
        <f t="shared" si="6"/>
        <v>#REF!</v>
      </c>
      <c r="I229" s="99" t="e">
        <f>H229/#REF!</f>
        <v>#REF!</v>
      </c>
      <c r="J229" s="167" t="e">
        <f>SUM($I$10:I229)</f>
        <v>#REF!</v>
      </c>
      <c r="K229" s="107" t="e">
        <f t="shared" si="7"/>
        <v>#REF!</v>
      </c>
    </row>
    <row r="230" spans="2:11" ht="15.75" x14ac:dyDescent="0.25">
      <c r="B230" s="105" t="s">
        <v>26</v>
      </c>
      <c r="C230" s="94" t="e">
        <f>VLOOKUP(B230,#REF!,2,0)</f>
        <v>#REF!</v>
      </c>
      <c r="D230" s="95" t="e">
        <f>VLOOKUP(B230,#REF!,3,0)</f>
        <v>#REF!</v>
      </c>
      <c r="E230" s="94" t="e">
        <f>VLOOKUP(B230,#REF!,4,0)</f>
        <v>#REF!</v>
      </c>
      <c r="F230" s="96" t="e">
        <f>SUMIF(#REF!,B230,#REF!)</f>
        <v>#REF!</v>
      </c>
      <c r="G230" s="102" t="e">
        <f>VLOOKUP(B230,#REF!,7,0)</f>
        <v>#REF!</v>
      </c>
      <c r="H230" s="103" t="e">
        <f t="shared" si="6"/>
        <v>#REF!</v>
      </c>
      <c r="I230" s="104" t="e">
        <f>H230/#REF!</f>
        <v>#REF!</v>
      </c>
      <c r="J230" s="167" t="e">
        <f>SUM($I$10:I230)</f>
        <v>#REF!</v>
      </c>
      <c r="K230" s="107" t="e">
        <f t="shared" si="7"/>
        <v>#REF!</v>
      </c>
    </row>
    <row r="231" spans="2:11" ht="15.75" x14ac:dyDescent="0.25">
      <c r="B231" s="105" t="s">
        <v>108</v>
      </c>
      <c r="C231" s="94" t="e">
        <f>VLOOKUP(B231,#REF!,2,0)</f>
        <v>#REF!</v>
      </c>
      <c r="D231" s="95" t="e">
        <f>VLOOKUP(B231,#REF!,3,0)</f>
        <v>#REF!</v>
      </c>
      <c r="E231" s="94" t="e">
        <f>VLOOKUP(B231,#REF!,4,0)</f>
        <v>#REF!</v>
      </c>
      <c r="F231" s="96" t="e">
        <f>SUMIF(#REF!,B231,#REF!)</f>
        <v>#REF!</v>
      </c>
      <c r="G231" s="97" t="e">
        <f>VLOOKUP(B231,#REF!,7,0)</f>
        <v>#REF!</v>
      </c>
      <c r="H231" s="98" t="e">
        <f t="shared" si="6"/>
        <v>#REF!</v>
      </c>
      <c r="I231" s="99" t="e">
        <f>H231/#REF!</f>
        <v>#REF!</v>
      </c>
      <c r="J231" s="167" t="e">
        <f>SUM($I$10:I231)</f>
        <v>#REF!</v>
      </c>
      <c r="K231" s="107" t="e">
        <f t="shared" si="7"/>
        <v>#REF!</v>
      </c>
    </row>
    <row r="232" spans="2:11" ht="15.75" x14ac:dyDescent="0.25">
      <c r="B232" s="105" t="s">
        <v>164</v>
      </c>
      <c r="C232" s="94" t="e">
        <f>VLOOKUP(B232,#REF!,2,0)</f>
        <v>#REF!</v>
      </c>
      <c r="D232" s="95" t="e">
        <f>VLOOKUP(B232,#REF!,3,0)</f>
        <v>#REF!</v>
      </c>
      <c r="E232" s="94" t="e">
        <f>VLOOKUP(B232,#REF!,4,0)</f>
        <v>#REF!</v>
      </c>
      <c r="F232" s="96" t="e">
        <f>SUMIF(#REF!,B232,#REF!)</f>
        <v>#REF!</v>
      </c>
      <c r="G232" s="97" t="e">
        <f>VLOOKUP(B232,#REF!,7,0)</f>
        <v>#REF!</v>
      </c>
      <c r="H232" s="98" t="e">
        <f t="shared" si="6"/>
        <v>#REF!</v>
      </c>
      <c r="I232" s="99" t="e">
        <f>H232/#REF!</f>
        <v>#REF!</v>
      </c>
      <c r="J232" s="167" t="e">
        <f>SUM($I$10:I232)</f>
        <v>#REF!</v>
      </c>
      <c r="K232" s="107" t="e">
        <f t="shared" si="7"/>
        <v>#REF!</v>
      </c>
    </row>
    <row r="233" spans="2:11" ht="15.75" x14ac:dyDescent="0.25">
      <c r="B233" s="105" t="s">
        <v>53</v>
      </c>
      <c r="C233" s="94" t="e">
        <f>VLOOKUP(B233,#REF!,2,0)</f>
        <v>#REF!</v>
      </c>
      <c r="D233" s="95" t="e">
        <f>VLOOKUP(B233,#REF!,3,0)</f>
        <v>#REF!</v>
      </c>
      <c r="E233" s="94" t="e">
        <f>VLOOKUP(B233,#REF!,4,0)</f>
        <v>#REF!</v>
      </c>
      <c r="F233" s="96" t="e">
        <f>SUMIF(#REF!,B233,#REF!)</f>
        <v>#REF!</v>
      </c>
      <c r="G233" s="97" t="e">
        <f>VLOOKUP(B233,#REF!,7,0)</f>
        <v>#REF!</v>
      </c>
      <c r="H233" s="98" t="e">
        <f t="shared" si="6"/>
        <v>#REF!</v>
      </c>
      <c r="I233" s="99" t="e">
        <f>H233/#REF!</f>
        <v>#REF!</v>
      </c>
      <c r="J233" s="167" t="e">
        <f>SUM($I$10:I233)</f>
        <v>#REF!</v>
      </c>
      <c r="K233" s="107" t="e">
        <f t="shared" si="7"/>
        <v>#REF!</v>
      </c>
    </row>
    <row r="234" spans="2:11" ht="15.75" x14ac:dyDescent="0.25">
      <c r="B234" s="105">
        <v>7010100120</v>
      </c>
      <c r="C234" s="94" t="e">
        <f>VLOOKUP(B234,#REF!,2,0)</f>
        <v>#REF!</v>
      </c>
      <c r="D234" s="95" t="e">
        <f>VLOOKUP(B234,#REF!,3,0)</f>
        <v>#REF!</v>
      </c>
      <c r="E234" s="94" t="e">
        <f>VLOOKUP(B234,#REF!,4,0)</f>
        <v>#REF!</v>
      </c>
      <c r="F234" s="96" t="e">
        <f>SUMIF(#REF!,B234,#REF!)</f>
        <v>#REF!</v>
      </c>
      <c r="G234" s="102" t="e">
        <f>VLOOKUP(B234,#REF!,7,0)</f>
        <v>#REF!</v>
      </c>
      <c r="H234" s="103" t="e">
        <f t="shared" si="6"/>
        <v>#REF!</v>
      </c>
      <c r="I234" s="104" t="e">
        <f>H234/#REF!</f>
        <v>#REF!</v>
      </c>
      <c r="J234" s="167" t="e">
        <f>SUM($I$10:I234)</f>
        <v>#REF!</v>
      </c>
      <c r="K234" s="107" t="e">
        <f t="shared" si="7"/>
        <v>#REF!</v>
      </c>
    </row>
    <row r="235" spans="2:11" ht="15.75" x14ac:dyDescent="0.25">
      <c r="B235" s="105" t="s">
        <v>63</v>
      </c>
      <c r="C235" s="94" t="e">
        <f>VLOOKUP(B235,#REF!,2,0)</f>
        <v>#REF!</v>
      </c>
      <c r="D235" s="95" t="e">
        <f>VLOOKUP(B235,#REF!,3,0)</f>
        <v>#REF!</v>
      </c>
      <c r="E235" s="94" t="e">
        <f>VLOOKUP(B235,#REF!,4,0)</f>
        <v>#REF!</v>
      </c>
      <c r="F235" s="96" t="e">
        <f>SUMIF(#REF!,B235,#REF!)</f>
        <v>#REF!</v>
      </c>
      <c r="G235" s="97" t="e">
        <f>VLOOKUP(B235,#REF!,7,0)</f>
        <v>#REF!</v>
      </c>
      <c r="H235" s="98" t="e">
        <f t="shared" si="6"/>
        <v>#REF!</v>
      </c>
      <c r="I235" s="99" t="e">
        <f>H235/#REF!</f>
        <v>#REF!</v>
      </c>
      <c r="J235" s="167" t="e">
        <f>SUM($I$10:I235)</f>
        <v>#REF!</v>
      </c>
      <c r="K235" s="107" t="e">
        <f t="shared" si="7"/>
        <v>#REF!</v>
      </c>
    </row>
    <row r="236" spans="2:11" ht="15.75" x14ac:dyDescent="0.25">
      <c r="B236" s="105" t="s">
        <v>229</v>
      </c>
      <c r="C236" s="94" t="e">
        <f>VLOOKUP(B236,#REF!,2,0)</f>
        <v>#REF!</v>
      </c>
      <c r="D236" s="95" t="e">
        <f>VLOOKUP(B236,#REF!,3,0)</f>
        <v>#REF!</v>
      </c>
      <c r="E236" s="94" t="e">
        <f>VLOOKUP(B236,#REF!,4,0)</f>
        <v>#REF!</v>
      </c>
      <c r="F236" s="96" t="e">
        <f>SUMIF(#REF!,B236,#REF!)</f>
        <v>#REF!</v>
      </c>
      <c r="G236" s="97" t="e">
        <f>VLOOKUP(B236,#REF!,7,0)</f>
        <v>#REF!</v>
      </c>
      <c r="H236" s="98" t="e">
        <f t="shared" si="6"/>
        <v>#REF!</v>
      </c>
      <c r="I236" s="99" t="e">
        <f>H236/#REF!</f>
        <v>#REF!</v>
      </c>
      <c r="J236" s="167" t="e">
        <f>SUM($I$10:I236)</f>
        <v>#REF!</v>
      </c>
      <c r="K236" s="107" t="e">
        <f t="shared" si="7"/>
        <v>#REF!</v>
      </c>
    </row>
    <row r="237" spans="2:11" ht="15.75" x14ac:dyDescent="0.25">
      <c r="B237" s="105" t="s">
        <v>107</v>
      </c>
      <c r="C237" s="94" t="e">
        <f>VLOOKUP(B237,#REF!,2,0)</f>
        <v>#REF!</v>
      </c>
      <c r="D237" s="95" t="e">
        <f>VLOOKUP(B237,#REF!,3,0)</f>
        <v>#REF!</v>
      </c>
      <c r="E237" s="94" t="e">
        <f>VLOOKUP(B237,#REF!,4,0)</f>
        <v>#REF!</v>
      </c>
      <c r="F237" s="96" t="e">
        <f>SUMIF(#REF!,B237,#REF!)</f>
        <v>#REF!</v>
      </c>
      <c r="G237" s="97" t="e">
        <f>VLOOKUP(B237,#REF!,7,0)</f>
        <v>#REF!</v>
      </c>
      <c r="H237" s="98" t="e">
        <f t="shared" si="6"/>
        <v>#REF!</v>
      </c>
      <c r="I237" s="99" t="e">
        <f>H237/#REF!</f>
        <v>#REF!</v>
      </c>
      <c r="J237" s="167" t="e">
        <f>SUM($I$10:I237)</f>
        <v>#REF!</v>
      </c>
      <c r="K237" s="107" t="e">
        <f t="shared" si="7"/>
        <v>#REF!</v>
      </c>
    </row>
    <row r="238" spans="2:11" ht="15.75" x14ac:dyDescent="0.25">
      <c r="B238" s="105">
        <v>101469</v>
      </c>
      <c r="C238" s="94" t="e">
        <f>VLOOKUP(B238,#REF!,2,0)</f>
        <v>#REF!</v>
      </c>
      <c r="D238" s="95" t="e">
        <f>VLOOKUP(B238,#REF!,3,0)</f>
        <v>#REF!</v>
      </c>
      <c r="E238" s="94" t="e">
        <f>VLOOKUP(B238,#REF!,4,0)</f>
        <v>#REF!</v>
      </c>
      <c r="F238" s="96" t="e">
        <f>SUMIF(#REF!,B238,#REF!)</f>
        <v>#REF!</v>
      </c>
      <c r="G238" s="97" t="e">
        <f>VLOOKUP(B238,#REF!,7,0)</f>
        <v>#REF!</v>
      </c>
      <c r="H238" s="98" t="e">
        <f t="shared" si="6"/>
        <v>#REF!</v>
      </c>
      <c r="I238" s="99" t="e">
        <f>H238/#REF!</f>
        <v>#REF!</v>
      </c>
      <c r="J238" s="167" t="e">
        <f>SUM($I$10:I238)</f>
        <v>#REF!</v>
      </c>
      <c r="K238" s="107" t="e">
        <f t="shared" si="7"/>
        <v>#REF!</v>
      </c>
    </row>
    <row r="239" spans="2:11" ht="15.75" x14ac:dyDescent="0.25">
      <c r="B239" s="105" t="s">
        <v>159</v>
      </c>
      <c r="C239" s="94" t="e">
        <f>VLOOKUP(B239,#REF!,2,0)</f>
        <v>#REF!</v>
      </c>
      <c r="D239" s="95" t="e">
        <f>VLOOKUP(B239,#REF!,3,0)</f>
        <v>#REF!</v>
      </c>
      <c r="E239" s="94" t="e">
        <f>VLOOKUP(B239,#REF!,4,0)</f>
        <v>#REF!</v>
      </c>
      <c r="F239" s="96" t="e">
        <f>SUMIF(#REF!,B239,#REF!)</f>
        <v>#REF!</v>
      </c>
      <c r="G239" s="97" t="e">
        <f>VLOOKUP(B239,#REF!,7,0)</f>
        <v>#REF!</v>
      </c>
      <c r="H239" s="98" t="e">
        <f t="shared" si="6"/>
        <v>#REF!</v>
      </c>
      <c r="I239" s="99" t="e">
        <f>H239/#REF!</f>
        <v>#REF!</v>
      </c>
      <c r="J239" s="167" t="e">
        <f>SUM($I$10:I239)</f>
        <v>#REF!</v>
      </c>
      <c r="K239" s="107" t="e">
        <f t="shared" si="7"/>
        <v>#REF!</v>
      </c>
    </row>
    <row r="240" spans="2:11" ht="15.75" x14ac:dyDescent="0.25">
      <c r="B240" s="105" t="s">
        <v>97</v>
      </c>
      <c r="C240" s="94" t="e">
        <f>VLOOKUP(B240,#REF!,2,0)</f>
        <v>#REF!</v>
      </c>
      <c r="D240" s="95" t="e">
        <f>VLOOKUP(B240,#REF!,3,0)</f>
        <v>#REF!</v>
      </c>
      <c r="E240" s="94" t="e">
        <f>VLOOKUP(B240,#REF!,4,0)</f>
        <v>#REF!</v>
      </c>
      <c r="F240" s="96" t="e">
        <f>SUMIF(#REF!,B240,#REF!)</f>
        <v>#REF!</v>
      </c>
      <c r="G240" s="97" t="e">
        <f>VLOOKUP(B240,#REF!,7,0)</f>
        <v>#REF!</v>
      </c>
      <c r="H240" s="98" t="e">
        <f t="shared" si="6"/>
        <v>#REF!</v>
      </c>
      <c r="I240" s="99" t="e">
        <f>H240/#REF!</f>
        <v>#REF!</v>
      </c>
      <c r="J240" s="167" t="e">
        <f>SUM($I$10:I240)</f>
        <v>#REF!</v>
      </c>
      <c r="K240" s="107" t="e">
        <f t="shared" si="7"/>
        <v>#REF!</v>
      </c>
    </row>
    <row r="241" spans="2:11" ht="15.75" x14ac:dyDescent="0.25">
      <c r="B241" s="105">
        <v>87894</v>
      </c>
      <c r="C241" s="94" t="e">
        <f>VLOOKUP(B241,#REF!,2,0)</f>
        <v>#REF!</v>
      </c>
      <c r="D241" s="95" t="e">
        <f>VLOOKUP(B241,#REF!,3,0)</f>
        <v>#REF!</v>
      </c>
      <c r="E241" s="94" t="e">
        <f>VLOOKUP(B241,#REF!,4,0)</f>
        <v>#REF!</v>
      </c>
      <c r="F241" s="96" t="e">
        <f>SUMIF(#REF!,B241,#REF!)</f>
        <v>#REF!</v>
      </c>
      <c r="G241" s="97" t="e">
        <f>VLOOKUP(B241,#REF!,7,0)</f>
        <v>#REF!</v>
      </c>
      <c r="H241" s="98" t="e">
        <f t="shared" si="6"/>
        <v>#REF!</v>
      </c>
      <c r="I241" s="99" t="e">
        <f>H241/#REF!</f>
        <v>#REF!</v>
      </c>
      <c r="J241" s="167" t="e">
        <f>SUM($I$10:I241)</f>
        <v>#REF!</v>
      </c>
      <c r="K241" s="107" t="e">
        <f t="shared" si="7"/>
        <v>#REF!</v>
      </c>
    </row>
    <row r="242" spans="2:11" ht="15.75" x14ac:dyDescent="0.25">
      <c r="B242" s="105">
        <v>94807</v>
      </c>
      <c r="C242" s="94" t="e">
        <f>VLOOKUP(B242,#REF!,2,0)</f>
        <v>#REF!</v>
      </c>
      <c r="D242" s="95" t="e">
        <f>VLOOKUP(B242,#REF!,3,0)</f>
        <v>#REF!</v>
      </c>
      <c r="E242" s="94" t="e">
        <f>VLOOKUP(B242,#REF!,4,0)</f>
        <v>#REF!</v>
      </c>
      <c r="F242" s="96" t="e">
        <f>SUMIF(#REF!,B242,#REF!)</f>
        <v>#REF!</v>
      </c>
      <c r="G242" s="97" t="e">
        <f>VLOOKUP(B242,#REF!,7,0)</f>
        <v>#REF!</v>
      </c>
      <c r="H242" s="98" t="e">
        <f t="shared" si="6"/>
        <v>#REF!</v>
      </c>
      <c r="I242" s="99" t="e">
        <f>H242/#REF!</f>
        <v>#REF!</v>
      </c>
      <c r="J242" s="167" t="e">
        <f>SUM($I$10:I242)</f>
        <v>#REF!</v>
      </c>
      <c r="K242" s="107" t="e">
        <f t="shared" si="7"/>
        <v>#REF!</v>
      </c>
    </row>
    <row r="243" spans="2:11" ht="15.75" x14ac:dyDescent="0.25">
      <c r="B243" s="105">
        <v>94973</v>
      </c>
      <c r="C243" s="94" t="e">
        <f>VLOOKUP(B243,#REF!,2,0)</f>
        <v>#REF!</v>
      </c>
      <c r="D243" s="95" t="e">
        <f>VLOOKUP(B243,#REF!,3,0)</f>
        <v>#REF!</v>
      </c>
      <c r="E243" s="94" t="e">
        <f>VLOOKUP(B243,#REF!,4,0)</f>
        <v>#REF!</v>
      </c>
      <c r="F243" s="96" t="e">
        <f>SUMIF(#REF!,B243,#REF!)</f>
        <v>#REF!</v>
      </c>
      <c r="G243" s="97" t="e">
        <f>VLOOKUP(B243,#REF!,7,0)</f>
        <v>#REF!</v>
      </c>
      <c r="H243" s="98" t="e">
        <f t="shared" si="6"/>
        <v>#REF!</v>
      </c>
      <c r="I243" s="99" t="e">
        <f>H243/#REF!</f>
        <v>#REF!</v>
      </c>
      <c r="J243" s="167" t="e">
        <f>SUM($I$10:I243)</f>
        <v>#REF!</v>
      </c>
      <c r="K243" s="107" t="e">
        <f t="shared" si="7"/>
        <v>#REF!</v>
      </c>
    </row>
    <row r="244" spans="2:11" ht="15.75" x14ac:dyDescent="0.25">
      <c r="B244" s="105" t="s">
        <v>183</v>
      </c>
      <c r="C244" s="94" t="e">
        <f>VLOOKUP(B244,#REF!,2,0)</f>
        <v>#REF!</v>
      </c>
      <c r="D244" s="95" t="e">
        <f>VLOOKUP(B244,#REF!,3,0)</f>
        <v>#REF!</v>
      </c>
      <c r="E244" s="94" t="e">
        <f>VLOOKUP(B244,#REF!,4,0)</f>
        <v>#REF!</v>
      </c>
      <c r="F244" s="96" t="e">
        <f>SUMIF(#REF!,B244,#REF!)</f>
        <v>#REF!</v>
      </c>
      <c r="G244" s="97" t="e">
        <f>VLOOKUP(B244,#REF!,7,0)</f>
        <v>#REF!</v>
      </c>
      <c r="H244" s="98" t="e">
        <f t="shared" si="6"/>
        <v>#REF!</v>
      </c>
      <c r="I244" s="99" t="e">
        <f>H244/#REF!</f>
        <v>#REF!</v>
      </c>
      <c r="J244" s="167" t="e">
        <f>SUM($I$10:I244)</f>
        <v>#REF!</v>
      </c>
      <c r="K244" s="107" t="e">
        <f t="shared" si="7"/>
        <v>#REF!</v>
      </c>
    </row>
    <row r="245" spans="2:11" ht="15.75" x14ac:dyDescent="0.25">
      <c r="B245" s="105">
        <v>101018</v>
      </c>
      <c r="C245" s="94" t="e">
        <f>VLOOKUP(B245,#REF!,2,0)</f>
        <v>#REF!</v>
      </c>
      <c r="D245" s="95" t="e">
        <f>VLOOKUP(B245,#REF!,3,0)</f>
        <v>#REF!</v>
      </c>
      <c r="E245" s="94" t="e">
        <f>VLOOKUP(B245,#REF!,4,0)</f>
        <v>#REF!</v>
      </c>
      <c r="F245" s="96" t="e">
        <f>SUMIF(#REF!,B245,#REF!)</f>
        <v>#REF!</v>
      </c>
      <c r="G245" s="97" t="e">
        <f>VLOOKUP(B245,#REF!,7,0)</f>
        <v>#REF!</v>
      </c>
      <c r="H245" s="98" t="e">
        <f t="shared" si="6"/>
        <v>#REF!</v>
      </c>
      <c r="I245" s="99" t="e">
        <f>H245/#REF!</f>
        <v>#REF!</v>
      </c>
      <c r="J245" s="167" t="e">
        <f>SUM($I$10:I245)</f>
        <v>#REF!</v>
      </c>
      <c r="K245" s="107" t="e">
        <f t="shared" si="7"/>
        <v>#REF!</v>
      </c>
    </row>
    <row r="246" spans="2:11" ht="15.75" x14ac:dyDescent="0.25">
      <c r="B246" s="105">
        <v>200133</v>
      </c>
      <c r="C246" s="94" t="e">
        <f>VLOOKUP(B246,#REF!,2,0)</f>
        <v>#REF!</v>
      </c>
      <c r="D246" s="95" t="e">
        <f>VLOOKUP(B246,#REF!,3,0)</f>
        <v>#REF!</v>
      </c>
      <c r="E246" s="94" t="e">
        <f>VLOOKUP(B246,#REF!,4,0)</f>
        <v>#REF!</v>
      </c>
      <c r="F246" s="96" t="e">
        <f>SUMIF(#REF!,B246,#REF!)</f>
        <v>#REF!</v>
      </c>
      <c r="G246" s="97" t="e">
        <f>VLOOKUP(B246,#REF!,7,0)</f>
        <v>#REF!</v>
      </c>
      <c r="H246" s="98" t="e">
        <f t="shared" si="6"/>
        <v>#REF!</v>
      </c>
      <c r="I246" s="99" t="e">
        <f>H246/#REF!</f>
        <v>#REF!</v>
      </c>
      <c r="J246" s="167" t="e">
        <f>SUM($I$10:I246)</f>
        <v>#REF!</v>
      </c>
      <c r="K246" s="107" t="e">
        <f t="shared" si="7"/>
        <v>#REF!</v>
      </c>
    </row>
    <row r="247" spans="2:11" ht="15.75" x14ac:dyDescent="0.25">
      <c r="B247" s="105">
        <v>100950</v>
      </c>
      <c r="C247" s="94" t="e">
        <f>VLOOKUP(B247,#REF!,2,0)</f>
        <v>#REF!</v>
      </c>
      <c r="D247" s="95" t="e">
        <f>VLOOKUP(B247,#REF!,3,0)</f>
        <v>#REF!</v>
      </c>
      <c r="E247" s="94" t="e">
        <f>VLOOKUP(B247,#REF!,4,0)</f>
        <v>#REF!</v>
      </c>
      <c r="F247" s="96" t="e">
        <f>SUMIF(#REF!,B247,#REF!)</f>
        <v>#REF!</v>
      </c>
      <c r="G247" s="97" t="e">
        <f>VLOOKUP(B247,#REF!,7,0)</f>
        <v>#REF!</v>
      </c>
      <c r="H247" s="98" t="e">
        <f t="shared" si="6"/>
        <v>#REF!</v>
      </c>
      <c r="I247" s="99" t="e">
        <f>H247/#REF!</f>
        <v>#REF!</v>
      </c>
      <c r="J247" s="167" t="e">
        <f>SUM($I$10:I247)</f>
        <v>#REF!</v>
      </c>
      <c r="K247" s="107" t="e">
        <f t="shared" si="7"/>
        <v>#REF!</v>
      </c>
    </row>
    <row r="248" spans="2:11" ht="15.75" x14ac:dyDescent="0.25">
      <c r="B248" s="105" t="s">
        <v>143</v>
      </c>
      <c r="C248" s="94" t="e">
        <f>VLOOKUP(B248,#REF!,2,0)</f>
        <v>#REF!</v>
      </c>
      <c r="D248" s="95" t="e">
        <f>VLOOKUP(B248,#REF!,3,0)</f>
        <v>#REF!</v>
      </c>
      <c r="E248" s="94" t="e">
        <f>VLOOKUP(B248,#REF!,4,0)</f>
        <v>#REF!</v>
      </c>
      <c r="F248" s="96" t="e">
        <f>SUMIF(#REF!,B248,#REF!)</f>
        <v>#REF!</v>
      </c>
      <c r="G248" s="97" t="e">
        <f>VLOOKUP(B248,#REF!,7,0)</f>
        <v>#REF!</v>
      </c>
      <c r="H248" s="98" t="e">
        <f t="shared" si="6"/>
        <v>#REF!</v>
      </c>
      <c r="I248" s="99" t="e">
        <f>H248/#REF!</f>
        <v>#REF!</v>
      </c>
      <c r="J248" s="167" t="e">
        <f>SUM($I$10:I248)</f>
        <v>#REF!</v>
      </c>
      <c r="K248" s="107" t="e">
        <f t="shared" si="7"/>
        <v>#REF!</v>
      </c>
    </row>
    <row r="249" spans="2:11" ht="15.75" x14ac:dyDescent="0.25">
      <c r="B249" s="105" t="s">
        <v>109</v>
      </c>
      <c r="C249" s="94" t="e">
        <f>VLOOKUP(B249,#REF!,2,0)</f>
        <v>#REF!</v>
      </c>
      <c r="D249" s="95" t="e">
        <f>VLOOKUP(B249,#REF!,3,0)</f>
        <v>#REF!</v>
      </c>
      <c r="E249" s="94" t="e">
        <f>VLOOKUP(B249,#REF!,4,0)</f>
        <v>#REF!</v>
      </c>
      <c r="F249" s="96" t="e">
        <f>SUMIF(#REF!,B249,#REF!)</f>
        <v>#REF!</v>
      </c>
      <c r="G249" s="97" t="e">
        <f>VLOOKUP(B249,#REF!,7,0)</f>
        <v>#REF!</v>
      </c>
      <c r="H249" s="98" t="e">
        <f t="shared" si="6"/>
        <v>#REF!</v>
      </c>
      <c r="I249" s="99" t="e">
        <f>H249/#REF!</f>
        <v>#REF!</v>
      </c>
      <c r="J249" s="167" t="e">
        <f>SUM($I$10:I249)</f>
        <v>#REF!</v>
      </c>
      <c r="K249" s="107" t="e">
        <f t="shared" si="7"/>
        <v>#REF!</v>
      </c>
    </row>
    <row r="250" spans="2:11" ht="15.75" x14ac:dyDescent="0.25">
      <c r="B250" s="105" t="s">
        <v>194</v>
      </c>
      <c r="C250" s="94" t="e">
        <f>VLOOKUP(B250,#REF!,2,0)</f>
        <v>#REF!</v>
      </c>
      <c r="D250" s="95" t="e">
        <f>VLOOKUP(B250,#REF!,3,0)</f>
        <v>#REF!</v>
      </c>
      <c r="E250" s="94" t="e">
        <f>VLOOKUP(B250,#REF!,4,0)</f>
        <v>#REF!</v>
      </c>
      <c r="F250" s="96" t="e">
        <f>SUMIF(#REF!,B250,#REF!)</f>
        <v>#REF!</v>
      </c>
      <c r="G250" s="97" t="e">
        <f>VLOOKUP(B250,#REF!,7,0)</f>
        <v>#REF!</v>
      </c>
      <c r="H250" s="98" t="e">
        <f t="shared" si="6"/>
        <v>#REF!</v>
      </c>
      <c r="I250" s="99" t="e">
        <f>H250/#REF!</f>
        <v>#REF!</v>
      </c>
      <c r="J250" s="167" t="e">
        <f>SUM($I$10:I250)</f>
        <v>#REF!</v>
      </c>
      <c r="K250" s="107" t="e">
        <f t="shared" si="7"/>
        <v>#REF!</v>
      </c>
    </row>
    <row r="251" spans="2:11" ht="15.75" x14ac:dyDescent="0.25">
      <c r="B251" s="105">
        <v>94229</v>
      </c>
      <c r="C251" s="94" t="e">
        <f>VLOOKUP(B251,#REF!,2,0)</f>
        <v>#REF!</v>
      </c>
      <c r="D251" s="95" t="e">
        <f>VLOOKUP(B251,#REF!,3,0)</f>
        <v>#REF!</v>
      </c>
      <c r="E251" s="94" t="e">
        <f>VLOOKUP(B251,#REF!,4,0)</f>
        <v>#REF!</v>
      </c>
      <c r="F251" s="96" t="e">
        <f>SUMIF(#REF!,B251,#REF!)</f>
        <v>#REF!</v>
      </c>
      <c r="G251" s="97" t="e">
        <f>VLOOKUP(B251,#REF!,7,0)</f>
        <v>#REF!</v>
      </c>
      <c r="H251" s="98" t="e">
        <f t="shared" si="6"/>
        <v>#REF!</v>
      </c>
      <c r="I251" s="99" t="e">
        <f>H251/#REF!</f>
        <v>#REF!</v>
      </c>
      <c r="J251" s="167" t="e">
        <f>SUM($I$10:I251)</f>
        <v>#REF!</v>
      </c>
      <c r="K251" s="107" t="e">
        <f t="shared" si="7"/>
        <v>#REF!</v>
      </c>
    </row>
    <row r="252" spans="2:11" ht="15.75" x14ac:dyDescent="0.25">
      <c r="B252" s="105" t="s">
        <v>169</v>
      </c>
      <c r="C252" s="94" t="e">
        <f>VLOOKUP(B252,#REF!,2,0)</f>
        <v>#REF!</v>
      </c>
      <c r="D252" s="95" t="e">
        <f>VLOOKUP(B252,#REF!,3,0)</f>
        <v>#REF!</v>
      </c>
      <c r="E252" s="94" t="e">
        <f>VLOOKUP(B252,#REF!,4,0)</f>
        <v>#REF!</v>
      </c>
      <c r="F252" s="96" t="e">
        <f>SUMIF(#REF!,B252,#REF!)</f>
        <v>#REF!</v>
      </c>
      <c r="G252" s="97" t="e">
        <f>VLOOKUP(B252,#REF!,7,0)</f>
        <v>#REF!</v>
      </c>
      <c r="H252" s="98" t="e">
        <f t="shared" si="6"/>
        <v>#REF!</v>
      </c>
      <c r="I252" s="99" t="e">
        <f>H252/#REF!</f>
        <v>#REF!</v>
      </c>
      <c r="J252" s="167" t="e">
        <f>SUM($I$10:I252)</f>
        <v>#REF!</v>
      </c>
      <c r="K252" s="107" t="e">
        <f t="shared" si="7"/>
        <v>#REF!</v>
      </c>
    </row>
    <row r="253" spans="2:11" ht="15.75" x14ac:dyDescent="0.25">
      <c r="B253" s="105" t="s">
        <v>17</v>
      </c>
      <c r="C253" s="94" t="e">
        <f>VLOOKUP(B253,#REF!,2,0)</f>
        <v>#REF!</v>
      </c>
      <c r="D253" s="95" t="e">
        <f>VLOOKUP(B253,#REF!,3,0)</f>
        <v>#REF!</v>
      </c>
      <c r="E253" s="94" t="e">
        <f>VLOOKUP(B253,#REF!,4,0)</f>
        <v>#REF!</v>
      </c>
      <c r="F253" s="96" t="e">
        <f>SUMIF(#REF!,B253,#REF!)</f>
        <v>#REF!</v>
      </c>
      <c r="G253" s="102" t="e">
        <f>VLOOKUP(B253,#REF!,7,0)</f>
        <v>#REF!</v>
      </c>
      <c r="H253" s="103" t="e">
        <f t="shared" si="6"/>
        <v>#REF!</v>
      </c>
      <c r="I253" s="104" t="e">
        <f>H253/#REF!</f>
        <v>#REF!</v>
      </c>
      <c r="J253" s="167" t="e">
        <f>SUM($I$10:I253)</f>
        <v>#REF!</v>
      </c>
      <c r="K253" s="107" t="e">
        <f t="shared" si="7"/>
        <v>#REF!</v>
      </c>
    </row>
    <row r="254" spans="2:11" ht="15.75" x14ac:dyDescent="0.25">
      <c r="B254" s="105">
        <v>103076</v>
      </c>
      <c r="C254" s="94" t="e">
        <f>VLOOKUP(B254,#REF!,2,0)</f>
        <v>#REF!</v>
      </c>
      <c r="D254" s="95" t="e">
        <f>VLOOKUP(B254,#REF!,3,0)</f>
        <v>#REF!</v>
      </c>
      <c r="E254" s="94" t="e">
        <f>VLOOKUP(B254,#REF!,4,0)</f>
        <v>#REF!</v>
      </c>
      <c r="F254" s="96" t="e">
        <f>SUMIF(#REF!,B254,#REF!)</f>
        <v>#REF!</v>
      </c>
      <c r="G254" s="97" t="e">
        <f>VLOOKUP(B254,#REF!,7,0)</f>
        <v>#REF!</v>
      </c>
      <c r="H254" s="98" t="e">
        <f t="shared" si="6"/>
        <v>#REF!</v>
      </c>
      <c r="I254" s="99" t="e">
        <f>H254/#REF!</f>
        <v>#REF!</v>
      </c>
      <c r="J254" s="167" t="e">
        <f>SUM($I$10:I254)</f>
        <v>#REF!</v>
      </c>
      <c r="K254" s="107" t="e">
        <f t="shared" si="7"/>
        <v>#REF!</v>
      </c>
    </row>
    <row r="255" spans="2:11" ht="15.75" x14ac:dyDescent="0.25">
      <c r="B255" s="105" t="s">
        <v>58</v>
      </c>
      <c r="C255" s="94" t="e">
        <f>VLOOKUP(B255,#REF!,2,0)</f>
        <v>#REF!</v>
      </c>
      <c r="D255" s="95" t="e">
        <f>VLOOKUP(B255,#REF!,3,0)</f>
        <v>#REF!</v>
      </c>
      <c r="E255" s="94" t="e">
        <f>VLOOKUP(B255,#REF!,4,0)</f>
        <v>#REF!</v>
      </c>
      <c r="F255" s="96" t="e">
        <f>SUMIF(#REF!,B255,#REF!)</f>
        <v>#REF!</v>
      </c>
      <c r="G255" s="97" t="e">
        <f>VLOOKUP(B255,#REF!,7,0)</f>
        <v>#REF!</v>
      </c>
      <c r="H255" s="98" t="e">
        <f t="shared" si="6"/>
        <v>#REF!</v>
      </c>
      <c r="I255" s="99" t="e">
        <f>H255/#REF!</f>
        <v>#REF!</v>
      </c>
      <c r="J255" s="167" t="e">
        <f>SUM($I$10:I255)</f>
        <v>#REF!</v>
      </c>
      <c r="K255" s="107" t="e">
        <f t="shared" si="7"/>
        <v>#REF!</v>
      </c>
    </row>
    <row r="256" spans="2:11" ht="15.75" x14ac:dyDescent="0.25">
      <c r="B256" s="105" t="s">
        <v>218</v>
      </c>
      <c r="C256" s="94" t="e">
        <f>VLOOKUP(B256,#REF!,2,0)</f>
        <v>#REF!</v>
      </c>
      <c r="D256" s="95" t="e">
        <f>VLOOKUP(B256,#REF!,3,0)</f>
        <v>#REF!</v>
      </c>
      <c r="E256" s="94" t="e">
        <f>VLOOKUP(B256,#REF!,4,0)</f>
        <v>#REF!</v>
      </c>
      <c r="F256" s="96" t="e">
        <f>SUMIF(#REF!,B256,#REF!)</f>
        <v>#REF!</v>
      </c>
      <c r="G256" s="97" t="e">
        <f>VLOOKUP(B256,#REF!,7,0)</f>
        <v>#REF!</v>
      </c>
      <c r="H256" s="98" t="e">
        <f t="shared" si="6"/>
        <v>#REF!</v>
      </c>
      <c r="I256" s="99" t="e">
        <f>H256/#REF!</f>
        <v>#REF!</v>
      </c>
      <c r="J256" s="167" t="e">
        <f>SUM($I$10:I256)</f>
        <v>#REF!</v>
      </c>
      <c r="K256" s="107" t="e">
        <f t="shared" si="7"/>
        <v>#REF!</v>
      </c>
    </row>
    <row r="257" spans="2:11" ht="15.75" x14ac:dyDescent="0.25">
      <c r="B257" s="105" t="s">
        <v>45</v>
      </c>
      <c r="C257" s="94" t="e">
        <f>VLOOKUP(B257,#REF!,2,0)</f>
        <v>#REF!</v>
      </c>
      <c r="D257" s="95" t="e">
        <f>VLOOKUP(B257,#REF!,3,0)</f>
        <v>#REF!</v>
      </c>
      <c r="E257" s="94" t="e">
        <f>VLOOKUP(B257,#REF!,4,0)</f>
        <v>#REF!</v>
      </c>
      <c r="F257" s="96" t="e">
        <f>SUMIF(#REF!,B257,#REF!)</f>
        <v>#REF!</v>
      </c>
      <c r="G257" s="102" t="e">
        <f>VLOOKUP(B257,#REF!,7,0)</f>
        <v>#REF!</v>
      </c>
      <c r="H257" s="103" t="e">
        <f t="shared" si="6"/>
        <v>#REF!</v>
      </c>
      <c r="I257" s="104" t="e">
        <f>H257/#REF!</f>
        <v>#REF!</v>
      </c>
      <c r="J257" s="167" t="e">
        <f>SUM($I$10:I257)</f>
        <v>#REF!</v>
      </c>
      <c r="K257" s="107" t="e">
        <f t="shared" si="7"/>
        <v>#REF!</v>
      </c>
    </row>
    <row r="258" spans="2:11" ht="15.75" x14ac:dyDescent="0.25">
      <c r="B258" s="105" t="s">
        <v>161</v>
      </c>
      <c r="C258" s="94" t="e">
        <f>VLOOKUP(B258,#REF!,2,0)</f>
        <v>#REF!</v>
      </c>
      <c r="D258" s="95" t="e">
        <f>VLOOKUP(B258,#REF!,3,0)</f>
        <v>#REF!</v>
      </c>
      <c r="E258" s="94" t="e">
        <f>VLOOKUP(B258,#REF!,4,0)</f>
        <v>#REF!</v>
      </c>
      <c r="F258" s="96" t="e">
        <f>SUMIF(#REF!,B258,#REF!)</f>
        <v>#REF!</v>
      </c>
      <c r="G258" s="97" t="e">
        <f>VLOOKUP(B258,#REF!,7,0)</f>
        <v>#REF!</v>
      </c>
      <c r="H258" s="98" t="e">
        <f t="shared" si="6"/>
        <v>#REF!</v>
      </c>
      <c r="I258" s="99" t="e">
        <f>H258/#REF!</f>
        <v>#REF!</v>
      </c>
      <c r="J258" s="167" t="e">
        <f>SUM($I$10:I258)</f>
        <v>#REF!</v>
      </c>
      <c r="K258" s="107" t="e">
        <f t="shared" si="7"/>
        <v>#REF!</v>
      </c>
    </row>
    <row r="259" spans="2:11" ht="15.75" x14ac:dyDescent="0.25">
      <c r="B259" s="105" t="s">
        <v>187</v>
      </c>
      <c r="C259" s="94" t="e">
        <f>VLOOKUP(B259,#REF!,2,0)</f>
        <v>#REF!</v>
      </c>
      <c r="D259" s="95" t="e">
        <f>VLOOKUP(B259,#REF!,3,0)</f>
        <v>#REF!</v>
      </c>
      <c r="E259" s="94" t="e">
        <f>VLOOKUP(B259,#REF!,4,0)</f>
        <v>#REF!</v>
      </c>
      <c r="F259" s="96" t="e">
        <f>SUMIF(#REF!,B259,#REF!)</f>
        <v>#REF!</v>
      </c>
      <c r="G259" s="97" t="e">
        <f>VLOOKUP(B259,#REF!,7,0)</f>
        <v>#REF!</v>
      </c>
      <c r="H259" s="98" t="e">
        <f t="shared" si="6"/>
        <v>#REF!</v>
      </c>
      <c r="I259" s="99" t="e">
        <f>H259/#REF!</f>
        <v>#REF!</v>
      </c>
      <c r="J259" s="167" t="e">
        <f>SUM($I$10:I259)</f>
        <v>#REF!</v>
      </c>
      <c r="K259" s="107" t="e">
        <f t="shared" si="7"/>
        <v>#REF!</v>
      </c>
    </row>
    <row r="260" spans="2:11" ht="15.75" x14ac:dyDescent="0.25">
      <c r="B260" s="105" t="s">
        <v>59</v>
      </c>
      <c r="C260" s="94" t="e">
        <f>VLOOKUP(B260,#REF!,2,0)</f>
        <v>#REF!</v>
      </c>
      <c r="D260" s="95" t="e">
        <f>VLOOKUP(B260,#REF!,3,0)</f>
        <v>#REF!</v>
      </c>
      <c r="E260" s="94" t="e">
        <f>VLOOKUP(B260,#REF!,4,0)</f>
        <v>#REF!</v>
      </c>
      <c r="F260" s="96" t="e">
        <f>SUMIF(#REF!,B260,#REF!)</f>
        <v>#REF!</v>
      </c>
      <c r="G260" s="97" t="e">
        <f>VLOOKUP(B260,#REF!,7,0)</f>
        <v>#REF!</v>
      </c>
      <c r="H260" s="98" t="e">
        <f t="shared" si="6"/>
        <v>#REF!</v>
      </c>
      <c r="I260" s="99" t="e">
        <f>H260/#REF!</f>
        <v>#REF!</v>
      </c>
      <c r="J260" s="167" t="e">
        <f>SUM($I$10:I260)</f>
        <v>#REF!</v>
      </c>
      <c r="K260" s="107" t="e">
        <f t="shared" si="7"/>
        <v>#REF!</v>
      </c>
    </row>
    <row r="261" spans="2:11" ht="15.75" x14ac:dyDescent="0.25">
      <c r="B261" s="105" t="s">
        <v>150</v>
      </c>
      <c r="C261" s="94" t="e">
        <f>VLOOKUP(B261,#REF!,2,0)</f>
        <v>#REF!</v>
      </c>
      <c r="D261" s="95" t="e">
        <f>VLOOKUP(B261,#REF!,3,0)</f>
        <v>#REF!</v>
      </c>
      <c r="E261" s="94" t="e">
        <f>VLOOKUP(B261,#REF!,4,0)</f>
        <v>#REF!</v>
      </c>
      <c r="F261" s="96" t="e">
        <f>SUMIF(#REF!,B261,#REF!)</f>
        <v>#REF!</v>
      </c>
      <c r="G261" s="97" t="e">
        <f>VLOOKUP(B261,#REF!,7,0)</f>
        <v>#REF!</v>
      </c>
      <c r="H261" s="98" t="e">
        <f t="shared" si="6"/>
        <v>#REF!</v>
      </c>
      <c r="I261" s="99" t="e">
        <f>H261/#REF!</f>
        <v>#REF!</v>
      </c>
      <c r="J261" s="167" t="e">
        <f>SUM($I$10:I261)</f>
        <v>#REF!</v>
      </c>
      <c r="K261" s="107" t="e">
        <f t="shared" si="7"/>
        <v>#REF!</v>
      </c>
    </row>
    <row r="262" spans="2:11" ht="15.75" x14ac:dyDescent="0.25">
      <c r="B262" s="105" t="s">
        <v>82</v>
      </c>
      <c r="C262" s="94" t="e">
        <f>VLOOKUP(B262,#REF!,2,0)</f>
        <v>#REF!</v>
      </c>
      <c r="D262" s="95" t="e">
        <f>VLOOKUP(B262,#REF!,3,0)</f>
        <v>#REF!</v>
      </c>
      <c r="E262" s="94" t="e">
        <f>VLOOKUP(B262,#REF!,4,0)</f>
        <v>#REF!</v>
      </c>
      <c r="F262" s="96" t="e">
        <f>SUMIF(#REF!,B262,#REF!)</f>
        <v>#REF!</v>
      </c>
      <c r="G262" s="97" t="e">
        <f>VLOOKUP(B262,#REF!,7,0)</f>
        <v>#REF!</v>
      </c>
      <c r="H262" s="98" t="e">
        <f t="shared" si="6"/>
        <v>#REF!</v>
      </c>
      <c r="I262" s="99" t="e">
        <f>H262/#REF!</f>
        <v>#REF!</v>
      </c>
      <c r="J262" s="167" t="e">
        <f>SUM($I$10:I262)</f>
        <v>#REF!</v>
      </c>
      <c r="K262" s="107" t="e">
        <f t="shared" si="7"/>
        <v>#REF!</v>
      </c>
    </row>
    <row r="263" spans="2:11" ht="15.75" x14ac:dyDescent="0.25">
      <c r="B263" s="105" t="s">
        <v>46</v>
      </c>
      <c r="C263" s="94" t="e">
        <f>VLOOKUP(B263,#REF!,2,0)</f>
        <v>#REF!</v>
      </c>
      <c r="D263" s="95" t="e">
        <f>VLOOKUP(B263,#REF!,3,0)</f>
        <v>#REF!</v>
      </c>
      <c r="E263" s="94" t="e">
        <f>VLOOKUP(B263,#REF!,4,0)</f>
        <v>#REF!</v>
      </c>
      <c r="F263" s="96" t="e">
        <f>SUMIF(#REF!,B263,#REF!)</f>
        <v>#REF!</v>
      </c>
      <c r="G263" s="102" t="e">
        <f>VLOOKUP(B263,#REF!,7,0)</f>
        <v>#REF!</v>
      </c>
      <c r="H263" s="103" t="e">
        <f t="shared" si="6"/>
        <v>#REF!</v>
      </c>
      <c r="I263" s="104" t="e">
        <f>H263/#REF!</f>
        <v>#REF!</v>
      </c>
      <c r="J263" s="167" t="e">
        <f>SUM($I$10:I263)</f>
        <v>#REF!</v>
      </c>
      <c r="K263" s="107" t="e">
        <f t="shared" si="7"/>
        <v>#REF!</v>
      </c>
    </row>
    <row r="264" spans="2:11" ht="15.75" x14ac:dyDescent="0.25">
      <c r="B264" s="105" t="s">
        <v>60</v>
      </c>
      <c r="C264" s="94" t="e">
        <f>VLOOKUP(B264,#REF!,2,0)</f>
        <v>#REF!</v>
      </c>
      <c r="D264" s="95" t="e">
        <f>VLOOKUP(B264,#REF!,3,0)</f>
        <v>#REF!</v>
      </c>
      <c r="E264" s="94" t="e">
        <f>VLOOKUP(B264,#REF!,4,0)</f>
        <v>#REF!</v>
      </c>
      <c r="F264" s="96" t="e">
        <f>SUMIF(#REF!,B264,#REF!)</f>
        <v>#REF!</v>
      </c>
      <c r="G264" s="97" t="e">
        <f>VLOOKUP(B264,#REF!,7,0)</f>
        <v>#REF!</v>
      </c>
      <c r="H264" s="98" t="e">
        <f t="shared" si="6"/>
        <v>#REF!</v>
      </c>
      <c r="I264" s="99" t="e">
        <f>H264/#REF!</f>
        <v>#REF!</v>
      </c>
      <c r="J264" s="167" t="e">
        <f>SUM($I$10:I264)</f>
        <v>#REF!</v>
      </c>
      <c r="K264" s="107" t="e">
        <f t="shared" si="7"/>
        <v>#REF!</v>
      </c>
    </row>
    <row r="265" spans="2:11" ht="15.75" x14ac:dyDescent="0.25">
      <c r="B265" s="105" t="s">
        <v>29</v>
      </c>
      <c r="C265" s="94" t="e">
        <f>VLOOKUP(B265,#REF!,2,0)</f>
        <v>#REF!</v>
      </c>
      <c r="D265" s="95" t="e">
        <f>VLOOKUP(B265,#REF!,3,0)</f>
        <v>#REF!</v>
      </c>
      <c r="E265" s="94" t="e">
        <f>VLOOKUP(B265,#REF!,4,0)</f>
        <v>#REF!</v>
      </c>
      <c r="F265" s="96" t="e">
        <f>SUMIF(#REF!,B265,#REF!)</f>
        <v>#REF!</v>
      </c>
      <c r="G265" s="102" t="e">
        <f>VLOOKUP(B265,#REF!,7,0)</f>
        <v>#REF!</v>
      </c>
      <c r="H265" s="103" t="e">
        <f t="shared" si="6"/>
        <v>#REF!</v>
      </c>
      <c r="I265" s="104" t="e">
        <f>H265/#REF!</f>
        <v>#REF!</v>
      </c>
      <c r="J265" s="167" t="e">
        <f>SUM($I$10:I265)</f>
        <v>#REF!</v>
      </c>
      <c r="K265" s="107" t="e">
        <f t="shared" si="7"/>
        <v>#REF!</v>
      </c>
    </row>
    <row r="266" spans="2:11" ht="15.75" x14ac:dyDescent="0.25">
      <c r="B266" s="105">
        <v>96540</v>
      </c>
      <c r="C266" s="94" t="e">
        <f>VLOOKUP(B266,#REF!,2,0)</f>
        <v>#REF!</v>
      </c>
      <c r="D266" s="95" t="e">
        <f>VLOOKUP(B266,#REF!,3,0)</f>
        <v>#REF!</v>
      </c>
      <c r="E266" s="94" t="e">
        <f>VLOOKUP(B266,#REF!,4,0)</f>
        <v>#REF!</v>
      </c>
      <c r="F266" s="96" t="e">
        <f>SUMIF(#REF!,B266,#REF!)</f>
        <v>#REF!</v>
      </c>
      <c r="G266" s="97" t="e">
        <f>VLOOKUP(B266,#REF!,7,0)</f>
        <v>#REF!</v>
      </c>
      <c r="H266" s="98" t="e">
        <f t="shared" ref="H266:H329" si="8">TRUNC(F266*G266,2)</f>
        <v>#REF!</v>
      </c>
      <c r="I266" s="99" t="e">
        <f>H266/#REF!</f>
        <v>#REF!</v>
      </c>
      <c r="J266" s="167" t="e">
        <f>SUM($I$10:I266)</f>
        <v>#REF!</v>
      </c>
      <c r="K266" s="107" t="e">
        <f t="shared" ref="K266:K329" si="9">IF(J266&lt;80%,"A",IF(J266&lt;95%,"B",IF(J266&lt;150%,"C",0)))</f>
        <v>#REF!</v>
      </c>
    </row>
    <row r="267" spans="2:11" ht="15.75" x14ac:dyDescent="0.25">
      <c r="B267" s="105" t="s">
        <v>41</v>
      </c>
      <c r="C267" s="94" t="e">
        <f>VLOOKUP(B267,#REF!,2,0)</f>
        <v>#REF!</v>
      </c>
      <c r="D267" s="95" t="e">
        <f>VLOOKUP(B267,#REF!,3,0)</f>
        <v>#REF!</v>
      </c>
      <c r="E267" s="94" t="e">
        <f>VLOOKUP(B267,#REF!,4,0)</f>
        <v>#REF!</v>
      </c>
      <c r="F267" s="96" t="e">
        <f>SUMIF(#REF!,B267,#REF!)</f>
        <v>#REF!</v>
      </c>
      <c r="G267" s="102" t="e">
        <f>VLOOKUP(B267,#REF!,7,0)</f>
        <v>#REF!</v>
      </c>
      <c r="H267" s="103" t="e">
        <f t="shared" si="8"/>
        <v>#REF!</v>
      </c>
      <c r="I267" s="104" t="e">
        <f>H267/#REF!</f>
        <v>#REF!</v>
      </c>
      <c r="J267" s="167" t="e">
        <f>SUM($I$10:I267)</f>
        <v>#REF!</v>
      </c>
      <c r="K267" s="107" t="e">
        <f t="shared" si="9"/>
        <v>#REF!</v>
      </c>
    </row>
    <row r="268" spans="2:11" ht="15.75" x14ac:dyDescent="0.25">
      <c r="B268" s="105">
        <v>103669</v>
      </c>
      <c r="C268" s="94" t="e">
        <f>VLOOKUP(B268,#REF!,2,0)</f>
        <v>#REF!</v>
      </c>
      <c r="D268" s="95" t="e">
        <f>VLOOKUP(B268,#REF!,3,0)</f>
        <v>#REF!</v>
      </c>
      <c r="E268" s="94" t="e">
        <f>VLOOKUP(B268,#REF!,4,0)</f>
        <v>#REF!</v>
      </c>
      <c r="F268" s="96" t="e">
        <f>SUMIF(#REF!,B268,#REF!)</f>
        <v>#REF!</v>
      </c>
      <c r="G268" s="97" t="e">
        <f>VLOOKUP(B268,#REF!,7,0)</f>
        <v>#REF!</v>
      </c>
      <c r="H268" s="98" t="e">
        <f t="shared" si="8"/>
        <v>#REF!</v>
      </c>
      <c r="I268" s="99" t="e">
        <f>H268/#REF!</f>
        <v>#REF!</v>
      </c>
      <c r="J268" s="167" t="e">
        <f>SUM($I$10:I268)</f>
        <v>#REF!</v>
      </c>
      <c r="K268" s="107" t="e">
        <f t="shared" si="9"/>
        <v>#REF!</v>
      </c>
    </row>
    <row r="269" spans="2:11" ht="15.75" x14ac:dyDescent="0.25">
      <c r="B269" s="105" t="s">
        <v>184</v>
      </c>
      <c r="C269" s="94" t="e">
        <f>VLOOKUP(B269,#REF!,2,0)</f>
        <v>#REF!</v>
      </c>
      <c r="D269" s="95" t="e">
        <f>VLOOKUP(B269,#REF!,3,0)</f>
        <v>#REF!</v>
      </c>
      <c r="E269" s="94" t="e">
        <f>VLOOKUP(B269,#REF!,4,0)</f>
        <v>#REF!</v>
      </c>
      <c r="F269" s="96" t="e">
        <f>SUMIF(#REF!,B269,#REF!)</f>
        <v>#REF!</v>
      </c>
      <c r="G269" s="97" t="e">
        <f>VLOOKUP(B269,#REF!,7,0)</f>
        <v>#REF!</v>
      </c>
      <c r="H269" s="98" t="e">
        <f t="shared" si="8"/>
        <v>#REF!</v>
      </c>
      <c r="I269" s="99" t="e">
        <f>H269/#REF!</f>
        <v>#REF!</v>
      </c>
      <c r="J269" s="167" t="e">
        <f>SUM($I$10:I269)</f>
        <v>#REF!</v>
      </c>
      <c r="K269" s="107" t="e">
        <f t="shared" si="9"/>
        <v>#REF!</v>
      </c>
    </row>
    <row r="270" spans="2:11" ht="15.75" x14ac:dyDescent="0.25">
      <c r="B270" s="105" t="s">
        <v>28</v>
      </c>
      <c r="C270" s="94" t="e">
        <f>VLOOKUP(B270,#REF!,2,0)</f>
        <v>#REF!</v>
      </c>
      <c r="D270" s="95" t="e">
        <f>VLOOKUP(B270,#REF!,3,0)</f>
        <v>#REF!</v>
      </c>
      <c r="E270" s="94" t="e">
        <f>VLOOKUP(B270,#REF!,4,0)</f>
        <v>#REF!</v>
      </c>
      <c r="F270" s="96" t="e">
        <f>SUMIF(#REF!,B270,#REF!)</f>
        <v>#REF!</v>
      </c>
      <c r="G270" s="102" t="e">
        <f>VLOOKUP(B270,#REF!,7,0)</f>
        <v>#REF!</v>
      </c>
      <c r="H270" s="103" t="e">
        <f t="shared" si="8"/>
        <v>#REF!</v>
      </c>
      <c r="I270" s="104" t="e">
        <f>H270/#REF!</f>
        <v>#REF!</v>
      </c>
      <c r="J270" s="167" t="e">
        <f>SUM($I$10:I270)</f>
        <v>#REF!</v>
      </c>
      <c r="K270" s="107" t="e">
        <f t="shared" si="9"/>
        <v>#REF!</v>
      </c>
    </row>
    <row r="271" spans="2:11" ht="15.75" x14ac:dyDescent="0.25">
      <c r="B271" s="105" t="s">
        <v>207</v>
      </c>
      <c r="C271" s="94" t="e">
        <f>VLOOKUP(B271,#REF!,2,0)</f>
        <v>#REF!</v>
      </c>
      <c r="D271" s="95" t="e">
        <f>VLOOKUP(B271,#REF!,3,0)</f>
        <v>#REF!</v>
      </c>
      <c r="E271" s="94" t="e">
        <f>VLOOKUP(B271,#REF!,4,0)</f>
        <v>#REF!</v>
      </c>
      <c r="F271" s="96" t="e">
        <f>SUMIF(#REF!,B271,#REF!)</f>
        <v>#REF!</v>
      </c>
      <c r="G271" s="97" t="e">
        <f>VLOOKUP(B271,#REF!,7,0)</f>
        <v>#REF!</v>
      </c>
      <c r="H271" s="98" t="e">
        <f t="shared" si="8"/>
        <v>#REF!</v>
      </c>
      <c r="I271" s="99" t="e">
        <f>H271/#REF!</f>
        <v>#REF!</v>
      </c>
      <c r="J271" s="167" t="e">
        <f>SUM($I$10:I271)</f>
        <v>#REF!</v>
      </c>
      <c r="K271" s="107" t="e">
        <f t="shared" si="9"/>
        <v>#REF!</v>
      </c>
    </row>
    <row r="272" spans="2:11" ht="15.75" x14ac:dyDescent="0.25">
      <c r="B272" s="105" t="s">
        <v>191</v>
      </c>
      <c r="C272" s="94" t="e">
        <f>VLOOKUP(B272,#REF!,2,0)</f>
        <v>#REF!</v>
      </c>
      <c r="D272" s="95" t="e">
        <f>VLOOKUP(B272,#REF!,3,0)</f>
        <v>#REF!</v>
      </c>
      <c r="E272" s="94" t="e">
        <f>VLOOKUP(B272,#REF!,4,0)</f>
        <v>#REF!</v>
      </c>
      <c r="F272" s="96" t="e">
        <f>SUMIF(#REF!,B272,#REF!)</f>
        <v>#REF!</v>
      </c>
      <c r="G272" s="97" t="e">
        <f>VLOOKUP(B272,#REF!,7,0)</f>
        <v>#REF!</v>
      </c>
      <c r="H272" s="98" t="e">
        <f t="shared" si="8"/>
        <v>#REF!</v>
      </c>
      <c r="I272" s="99" t="e">
        <f>H272/#REF!</f>
        <v>#REF!</v>
      </c>
      <c r="J272" s="167" t="e">
        <f>SUM($I$10:I272)</f>
        <v>#REF!</v>
      </c>
      <c r="K272" s="107" t="e">
        <f t="shared" si="9"/>
        <v>#REF!</v>
      </c>
    </row>
    <row r="273" spans="2:11" ht="15.75" x14ac:dyDescent="0.25">
      <c r="B273" s="105">
        <v>96619</v>
      </c>
      <c r="C273" s="94" t="e">
        <f>VLOOKUP(B273,#REF!,2,0)</f>
        <v>#REF!</v>
      </c>
      <c r="D273" s="95" t="e">
        <f>VLOOKUP(B273,#REF!,3,0)</f>
        <v>#REF!</v>
      </c>
      <c r="E273" s="94" t="e">
        <f>VLOOKUP(B273,#REF!,4,0)</f>
        <v>#REF!</v>
      </c>
      <c r="F273" s="96" t="e">
        <f>SUMIF(#REF!,B273,#REF!)</f>
        <v>#REF!</v>
      </c>
      <c r="G273" s="97" t="e">
        <f>VLOOKUP(B273,#REF!,7,0)</f>
        <v>#REF!</v>
      </c>
      <c r="H273" s="98" t="e">
        <f t="shared" si="8"/>
        <v>#REF!</v>
      </c>
      <c r="I273" s="99" t="e">
        <f>H273/#REF!</f>
        <v>#REF!</v>
      </c>
      <c r="J273" s="167" t="e">
        <f>SUM($I$10:I273)</f>
        <v>#REF!</v>
      </c>
      <c r="K273" s="107" t="e">
        <f t="shared" si="9"/>
        <v>#REF!</v>
      </c>
    </row>
    <row r="274" spans="2:11" ht="15.75" x14ac:dyDescent="0.25">
      <c r="B274" s="105" t="s">
        <v>81</v>
      </c>
      <c r="C274" s="94" t="e">
        <f>VLOOKUP(B274,#REF!,2,0)</f>
        <v>#REF!</v>
      </c>
      <c r="D274" s="95" t="e">
        <f>VLOOKUP(B274,#REF!,3,0)</f>
        <v>#REF!</v>
      </c>
      <c r="E274" s="94" t="e">
        <f>VLOOKUP(B274,#REF!,4,0)</f>
        <v>#REF!</v>
      </c>
      <c r="F274" s="96" t="e">
        <f>SUMIF(#REF!,B274,#REF!)</f>
        <v>#REF!</v>
      </c>
      <c r="G274" s="97" t="e">
        <f>VLOOKUP(B274,#REF!,7,0)</f>
        <v>#REF!</v>
      </c>
      <c r="H274" s="98" t="e">
        <f t="shared" si="8"/>
        <v>#REF!</v>
      </c>
      <c r="I274" s="99" t="e">
        <f>H274/#REF!</f>
        <v>#REF!</v>
      </c>
      <c r="J274" s="167" t="e">
        <f>SUM($I$10:I274)</f>
        <v>#REF!</v>
      </c>
      <c r="K274" s="107" t="e">
        <f t="shared" si="9"/>
        <v>#REF!</v>
      </c>
    </row>
    <row r="275" spans="2:11" ht="15.75" x14ac:dyDescent="0.25">
      <c r="B275" s="105">
        <v>7060100010</v>
      </c>
      <c r="C275" s="94" t="e">
        <f>VLOOKUP(B275,#REF!,2,0)</f>
        <v>#REF!</v>
      </c>
      <c r="D275" s="95" t="e">
        <f>VLOOKUP(B275,#REF!,3,0)</f>
        <v>#REF!</v>
      </c>
      <c r="E275" s="94" t="e">
        <f>VLOOKUP(B275,#REF!,4,0)</f>
        <v>#REF!</v>
      </c>
      <c r="F275" s="96" t="e">
        <f>SUMIF(#REF!,B275,#REF!)</f>
        <v>#REF!</v>
      </c>
      <c r="G275" s="97" t="e">
        <f>VLOOKUP(B275,#REF!,7,0)</f>
        <v>#REF!</v>
      </c>
      <c r="H275" s="98" t="e">
        <f t="shared" si="8"/>
        <v>#REF!</v>
      </c>
      <c r="I275" s="99" t="e">
        <f>H275/#REF!</f>
        <v>#REF!</v>
      </c>
      <c r="J275" s="167" t="e">
        <f>SUM($I$10:I275)</f>
        <v>#REF!</v>
      </c>
      <c r="K275" s="107" t="e">
        <f t="shared" si="9"/>
        <v>#REF!</v>
      </c>
    </row>
    <row r="276" spans="2:11" ht="15.75" x14ac:dyDescent="0.25">
      <c r="B276" s="105">
        <v>103123</v>
      </c>
      <c r="C276" s="94" t="e">
        <f>VLOOKUP(B276,#REF!,2,0)</f>
        <v>#REF!</v>
      </c>
      <c r="D276" s="95" t="e">
        <f>VLOOKUP(B276,#REF!,3,0)</f>
        <v>#REF!</v>
      </c>
      <c r="E276" s="94" t="e">
        <f>VLOOKUP(B276,#REF!,4,0)</f>
        <v>#REF!</v>
      </c>
      <c r="F276" s="96" t="e">
        <f>SUMIF(#REF!,B276,#REF!)</f>
        <v>#REF!</v>
      </c>
      <c r="G276" s="102" t="e">
        <f>VLOOKUP(B276,#REF!,7,0)</f>
        <v>#REF!</v>
      </c>
      <c r="H276" s="103" t="e">
        <f t="shared" si="8"/>
        <v>#REF!</v>
      </c>
      <c r="I276" s="104" t="e">
        <f>H276/#REF!</f>
        <v>#REF!</v>
      </c>
      <c r="J276" s="167" t="e">
        <f>SUM($I$10:I276)</f>
        <v>#REF!</v>
      </c>
      <c r="K276" s="107" t="e">
        <f t="shared" si="9"/>
        <v>#REF!</v>
      </c>
    </row>
    <row r="277" spans="2:11" ht="15.75" x14ac:dyDescent="0.25">
      <c r="B277" s="105" t="s">
        <v>61</v>
      </c>
      <c r="C277" s="94" t="e">
        <f>VLOOKUP(B277,#REF!,2,0)</f>
        <v>#REF!</v>
      </c>
      <c r="D277" s="95" t="e">
        <f>VLOOKUP(B277,#REF!,3,0)</f>
        <v>#REF!</v>
      </c>
      <c r="E277" s="94" t="e">
        <f>VLOOKUP(B277,#REF!,4,0)</f>
        <v>#REF!</v>
      </c>
      <c r="F277" s="96" t="e">
        <f>SUMIF(#REF!,B277,#REF!)</f>
        <v>#REF!</v>
      </c>
      <c r="G277" s="97" t="e">
        <f>VLOOKUP(B277,#REF!,7,0)</f>
        <v>#REF!</v>
      </c>
      <c r="H277" s="98" t="e">
        <f t="shared" si="8"/>
        <v>#REF!</v>
      </c>
      <c r="I277" s="99" t="e">
        <f>H277/#REF!</f>
        <v>#REF!</v>
      </c>
      <c r="J277" s="167" t="e">
        <f>SUM($I$10:I277)</f>
        <v>#REF!</v>
      </c>
      <c r="K277" s="107" t="e">
        <f t="shared" si="9"/>
        <v>#REF!</v>
      </c>
    </row>
    <row r="278" spans="2:11" ht="15.75" x14ac:dyDescent="0.25">
      <c r="B278" s="105" t="s">
        <v>189</v>
      </c>
      <c r="C278" s="94" t="e">
        <f>VLOOKUP(B278,#REF!,2,0)</f>
        <v>#REF!</v>
      </c>
      <c r="D278" s="95" t="e">
        <f>VLOOKUP(B278,#REF!,3,0)</f>
        <v>#REF!</v>
      </c>
      <c r="E278" s="94" t="e">
        <f>VLOOKUP(B278,#REF!,4,0)</f>
        <v>#REF!</v>
      </c>
      <c r="F278" s="96" t="e">
        <f>SUMIF(#REF!,B278,#REF!)</f>
        <v>#REF!</v>
      </c>
      <c r="G278" s="97" t="e">
        <f>VLOOKUP(B278,#REF!,7,0)</f>
        <v>#REF!</v>
      </c>
      <c r="H278" s="98" t="e">
        <f t="shared" si="8"/>
        <v>#REF!</v>
      </c>
      <c r="I278" s="99" t="e">
        <f>H278/#REF!</f>
        <v>#REF!</v>
      </c>
      <c r="J278" s="167" t="e">
        <f>SUM($I$10:I278)</f>
        <v>#REF!</v>
      </c>
      <c r="K278" s="107" t="e">
        <f t="shared" si="9"/>
        <v>#REF!</v>
      </c>
    </row>
    <row r="279" spans="2:11" ht="15.75" x14ac:dyDescent="0.25">
      <c r="B279" s="105">
        <v>7050100060</v>
      </c>
      <c r="C279" s="94" t="e">
        <f>VLOOKUP(B279,#REF!,2,0)</f>
        <v>#REF!</v>
      </c>
      <c r="D279" s="95" t="e">
        <f>VLOOKUP(B279,#REF!,3,0)</f>
        <v>#REF!</v>
      </c>
      <c r="E279" s="94" t="e">
        <f>VLOOKUP(B279,#REF!,4,0)</f>
        <v>#REF!</v>
      </c>
      <c r="F279" s="96" t="e">
        <f>SUMIF(#REF!,B279,#REF!)</f>
        <v>#REF!</v>
      </c>
      <c r="G279" s="97" t="e">
        <f>VLOOKUP(B279,#REF!,7,0)</f>
        <v>#REF!</v>
      </c>
      <c r="H279" s="98" t="e">
        <f t="shared" si="8"/>
        <v>#REF!</v>
      </c>
      <c r="I279" s="99" t="e">
        <f>H279/#REF!</f>
        <v>#REF!</v>
      </c>
      <c r="J279" s="167" t="e">
        <f>SUM($I$10:I279)</f>
        <v>#REF!</v>
      </c>
      <c r="K279" s="107" t="e">
        <f t="shared" si="9"/>
        <v>#REF!</v>
      </c>
    </row>
    <row r="280" spans="2:11" ht="15.75" x14ac:dyDescent="0.25">
      <c r="B280" s="105">
        <v>94498</v>
      </c>
      <c r="C280" s="94" t="e">
        <f>VLOOKUP(B280,#REF!,2,0)</f>
        <v>#REF!</v>
      </c>
      <c r="D280" s="95" t="e">
        <f>VLOOKUP(B280,#REF!,3,0)</f>
        <v>#REF!</v>
      </c>
      <c r="E280" s="94" t="e">
        <f>VLOOKUP(B280,#REF!,4,0)</f>
        <v>#REF!</v>
      </c>
      <c r="F280" s="96" t="e">
        <f>SUMIF(#REF!,B280,#REF!)</f>
        <v>#REF!</v>
      </c>
      <c r="G280" s="102" t="e">
        <f>VLOOKUP(B280,#REF!,7,0)</f>
        <v>#REF!</v>
      </c>
      <c r="H280" s="103" t="e">
        <f t="shared" si="8"/>
        <v>#REF!</v>
      </c>
      <c r="I280" s="104" t="e">
        <f>H280/#REF!</f>
        <v>#REF!</v>
      </c>
      <c r="J280" s="167" t="e">
        <f>SUM($I$10:I280)</f>
        <v>#REF!</v>
      </c>
      <c r="K280" s="107" t="e">
        <f t="shared" si="9"/>
        <v>#REF!</v>
      </c>
    </row>
    <row r="281" spans="2:11" ht="15.75" x14ac:dyDescent="0.25">
      <c r="B281" s="105" t="s">
        <v>124</v>
      </c>
      <c r="C281" s="94" t="e">
        <f>VLOOKUP(B281,#REF!,2,0)</f>
        <v>#REF!</v>
      </c>
      <c r="D281" s="95" t="e">
        <f>VLOOKUP(B281,#REF!,3,0)</f>
        <v>#REF!</v>
      </c>
      <c r="E281" s="94" t="e">
        <f>VLOOKUP(B281,#REF!,4,0)</f>
        <v>#REF!</v>
      </c>
      <c r="F281" s="96" t="e">
        <f>SUMIF(#REF!,B281,#REF!)</f>
        <v>#REF!</v>
      </c>
      <c r="G281" s="97" t="e">
        <f>VLOOKUP(B281,#REF!,7,0)</f>
        <v>#REF!</v>
      </c>
      <c r="H281" s="98" t="e">
        <f t="shared" si="8"/>
        <v>#REF!</v>
      </c>
      <c r="I281" s="99" t="e">
        <f>H281/#REF!</f>
        <v>#REF!</v>
      </c>
      <c r="J281" s="167" t="e">
        <f>SUM($I$10:I281)</f>
        <v>#REF!</v>
      </c>
      <c r="K281" s="107" t="e">
        <f t="shared" si="9"/>
        <v>#REF!</v>
      </c>
    </row>
    <row r="282" spans="2:11" ht="15.75" x14ac:dyDescent="0.25">
      <c r="B282" s="105">
        <v>150701</v>
      </c>
      <c r="C282" s="94" t="e">
        <f>VLOOKUP(B282,#REF!,2,0)</f>
        <v>#REF!</v>
      </c>
      <c r="D282" s="95" t="e">
        <f>VLOOKUP(B282,#REF!,3,0)</f>
        <v>#REF!</v>
      </c>
      <c r="E282" s="94" t="e">
        <f>VLOOKUP(B282,#REF!,4,0)</f>
        <v>#REF!</v>
      </c>
      <c r="F282" s="96" t="e">
        <f>SUMIF(#REF!,B282,#REF!)</f>
        <v>#REF!</v>
      </c>
      <c r="G282" s="97" t="e">
        <f>VLOOKUP(B282,#REF!,7,0)</f>
        <v>#REF!</v>
      </c>
      <c r="H282" s="98" t="e">
        <f t="shared" si="8"/>
        <v>#REF!</v>
      </c>
      <c r="I282" s="99" t="e">
        <f>H282/#REF!</f>
        <v>#REF!</v>
      </c>
      <c r="J282" s="167" t="e">
        <f>SUM($I$10:I282)</f>
        <v>#REF!</v>
      </c>
      <c r="K282" s="107" t="e">
        <f t="shared" si="9"/>
        <v>#REF!</v>
      </c>
    </row>
    <row r="283" spans="2:11" ht="15.75" x14ac:dyDescent="0.25">
      <c r="B283" s="105" t="s">
        <v>235</v>
      </c>
      <c r="C283" s="94" t="e">
        <f>VLOOKUP(B283,#REF!,2,0)</f>
        <v>#REF!</v>
      </c>
      <c r="D283" s="95" t="e">
        <f>VLOOKUP(B283,#REF!,3,0)</f>
        <v>#REF!</v>
      </c>
      <c r="E283" s="94" t="e">
        <f>VLOOKUP(B283,#REF!,4,0)</f>
        <v>#REF!</v>
      </c>
      <c r="F283" s="96" t="e">
        <f>SUMIF(#REF!,B283,#REF!)</f>
        <v>#REF!</v>
      </c>
      <c r="G283" s="97" t="e">
        <f>VLOOKUP(B283,#REF!,7,0)</f>
        <v>#REF!</v>
      </c>
      <c r="H283" s="98" t="e">
        <f t="shared" si="8"/>
        <v>#REF!</v>
      </c>
      <c r="I283" s="99" t="e">
        <f>H283/#REF!</f>
        <v>#REF!</v>
      </c>
      <c r="J283" s="167" t="e">
        <f>SUM($I$10:I283)</f>
        <v>#REF!</v>
      </c>
      <c r="K283" s="107" t="e">
        <f t="shared" si="9"/>
        <v>#REF!</v>
      </c>
    </row>
    <row r="284" spans="2:11" ht="15.75" x14ac:dyDescent="0.25">
      <c r="B284" s="105" t="s">
        <v>153</v>
      </c>
      <c r="C284" s="94" t="e">
        <f>VLOOKUP(B284,#REF!,2,0)</f>
        <v>#REF!</v>
      </c>
      <c r="D284" s="95" t="e">
        <f>VLOOKUP(B284,#REF!,3,0)</f>
        <v>#REF!</v>
      </c>
      <c r="E284" s="94" t="e">
        <f>VLOOKUP(B284,#REF!,4,0)</f>
        <v>#REF!</v>
      </c>
      <c r="F284" s="96" t="e">
        <f>SUMIF(#REF!,B284,#REF!)</f>
        <v>#REF!</v>
      </c>
      <c r="G284" s="97" t="e">
        <f>VLOOKUP(B284,#REF!,7,0)</f>
        <v>#REF!</v>
      </c>
      <c r="H284" s="98" t="e">
        <f t="shared" si="8"/>
        <v>#REF!</v>
      </c>
      <c r="I284" s="99" t="e">
        <f>H284/#REF!</f>
        <v>#REF!</v>
      </c>
      <c r="J284" s="167" t="e">
        <f>SUM($I$10:I284)</f>
        <v>#REF!</v>
      </c>
      <c r="K284" s="107" t="e">
        <f t="shared" si="9"/>
        <v>#REF!</v>
      </c>
    </row>
    <row r="285" spans="2:11" ht="15.75" x14ac:dyDescent="0.25">
      <c r="B285" s="105" t="s">
        <v>219</v>
      </c>
      <c r="C285" s="94" t="e">
        <f>VLOOKUP(B285,#REF!,2,0)</f>
        <v>#REF!</v>
      </c>
      <c r="D285" s="95" t="e">
        <f>VLOOKUP(B285,#REF!,3,0)</f>
        <v>#REF!</v>
      </c>
      <c r="E285" s="94" t="e">
        <f>VLOOKUP(B285,#REF!,4,0)</f>
        <v>#REF!</v>
      </c>
      <c r="F285" s="96" t="e">
        <f>SUMIF(#REF!,B285,#REF!)</f>
        <v>#REF!</v>
      </c>
      <c r="G285" s="97" t="e">
        <f>VLOOKUP(B285,#REF!,7,0)</f>
        <v>#REF!</v>
      </c>
      <c r="H285" s="98" t="e">
        <f t="shared" si="8"/>
        <v>#REF!</v>
      </c>
      <c r="I285" s="99" t="e">
        <f>H285/#REF!</f>
        <v>#REF!</v>
      </c>
      <c r="J285" s="167" t="e">
        <f>SUM($I$10:I285)</f>
        <v>#REF!</v>
      </c>
      <c r="K285" s="107" t="e">
        <f t="shared" si="9"/>
        <v>#REF!</v>
      </c>
    </row>
    <row r="286" spans="2:11" ht="15.75" x14ac:dyDescent="0.25">
      <c r="B286" s="105">
        <v>92763</v>
      </c>
      <c r="C286" s="94" t="e">
        <f>VLOOKUP(B286,#REF!,2,0)</f>
        <v>#REF!</v>
      </c>
      <c r="D286" s="95" t="e">
        <f>VLOOKUP(B286,#REF!,3,0)</f>
        <v>#REF!</v>
      </c>
      <c r="E286" s="94" t="e">
        <f>VLOOKUP(B286,#REF!,4,0)</f>
        <v>#REF!</v>
      </c>
      <c r="F286" s="96" t="e">
        <f>SUMIF(#REF!,B286,#REF!)</f>
        <v>#REF!</v>
      </c>
      <c r="G286" s="97" t="e">
        <f>VLOOKUP(B286,#REF!,7,0)</f>
        <v>#REF!</v>
      </c>
      <c r="H286" s="98" t="e">
        <f t="shared" si="8"/>
        <v>#REF!</v>
      </c>
      <c r="I286" s="99" t="e">
        <f>H286/#REF!</f>
        <v>#REF!</v>
      </c>
      <c r="J286" s="167" t="e">
        <f>SUM($I$10:I286)</f>
        <v>#REF!</v>
      </c>
      <c r="K286" s="107" t="e">
        <f t="shared" si="9"/>
        <v>#REF!</v>
      </c>
    </row>
    <row r="287" spans="2:11" ht="15.75" x14ac:dyDescent="0.25">
      <c r="B287" s="105" t="s">
        <v>186</v>
      </c>
      <c r="C287" s="94" t="e">
        <f>VLOOKUP(B287,#REF!,2,0)</f>
        <v>#REF!</v>
      </c>
      <c r="D287" s="95" t="e">
        <f>VLOOKUP(B287,#REF!,3,0)</f>
        <v>#REF!</v>
      </c>
      <c r="E287" s="94" t="e">
        <f>VLOOKUP(B287,#REF!,4,0)</f>
        <v>#REF!</v>
      </c>
      <c r="F287" s="96" t="e">
        <f>SUMIF(#REF!,B287,#REF!)</f>
        <v>#REF!</v>
      </c>
      <c r="G287" s="97" t="e">
        <f>VLOOKUP(B287,#REF!,7,0)</f>
        <v>#REF!</v>
      </c>
      <c r="H287" s="98" t="e">
        <f t="shared" si="8"/>
        <v>#REF!</v>
      </c>
      <c r="I287" s="99" t="e">
        <f>H287/#REF!</f>
        <v>#REF!</v>
      </c>
      <c r="J287" s="167" t="e">
        <f>SUM($I$10:I287)</f>
        <v>#REF!</v>
      </c>
      <c r="K287" s="107" t="e">
        <f t="shared" si="9"/>
        <v>#REF!</v>
      </c>
    </row>
    <row r="288" spans="2:11" ht="15.75" x14ac:dyDescent="0.25">
      <c r="B288" s="105" t="s">
        <v>40</v>
      </c>
      <c r="C288" s="94" t="e">
        <f>VLOOKUP(B288,#REF!,2,0)</f>
        <v>#REF!</v>
      </c>
      <c r="D288" s="95" t="e">
        <f>VLOOKUP(B288,#REF!,3,0)</f>
        <v>#REF!</v>
      </c>
      <c r="E288" s="94" t="e">
        <f>VLOOKUP(B288,#REF!,4,0)</f>
        <v>#REF!</v>
      </c>
      <c r="F288" s="96" t="e">
        <f>SUMIF(#REF!,B288,#REF!)</f>
        <v>#REF!</v>
      </c>
      <c r="G288" s="102" t="e">
        <f>VLOOKUP(B288,#REF!,7,0)</f>
        <v>#REF!</v>
      </c>
      <c r="H288" s="103" t="e">
        <f t="shared" si="8"/>
        <v>#REF!</v>
      </c>
      <c r="I288" s="104" t="e">
        <f>H288/#REF!</f>
        <v>#REF!</v>
      </c>
      <c r="J288" s="167" t="e">
        <f>SUM($I$10:I288)</f>
        <v>#REF!</v>
      </c>
      <c r="K288" s="107" t="e">
        <f t="shared" si="9"/>
        <v>#REF!</v>
      </c>
    </row>
    <row r="289" spans="2:11" ht="15.75" x14ac:dyDescent="0.25">
      <c r="B289" s="105">
        <v>101563</v>
      </c>
      <c r="C289" s="94" t="e">
        <f>VLOOKUP(B289,#REF!,2,0)</f>
        <v>#REF!</v>
      </c>
      <c r="D289" s="95" t="e">
        <f>VLOOKUP(B289,#REF!,3,0)</f>
        <v>#REF!</v>
      </c>
      <c r="E289" s="94" t="e">
        <f>VLOOKUP(B289,#REF!,4,0)</f>
        <v>#REF!</v>
      </c>
      <c r="F289" s="96" t="e">
        <f>SUMIF(#REF!,B289,#REF!)</f>
        <v>#REF!</v>
      </c>
      <c r="G289" s="97" t="e">
        <f>VLOOKUP(B289,#REF!,7,0)</f>
        <v>#REF!</v>
      </c>
      <c r="H289" s="98" t="e">
        <f t="shared" si="8"/>
        <v>#REF!</v>
      </c>
      <c r="I289" s="99" t="e">
        <f>H289/#REF!</f>
        <v>#REF!</v>
      </c>
      <c r="J289" s="167" t="e">
        <f>SUM($I$10:I289)</f>
        <v>#REF!</v>
      </c>
      <c r="K289" s="107" t="e">
        <f t="shared" si="9"/>
        <v>#REF!</v>
      </c>
    </row>
    <row r="290" spans="2:11" ht="15.75" x14ac:dyDescent="0.25">
      <c r="B290" s="105">
        <v>103121</v>
      </c>
      <c r="C290" s="94" t="e">
        <f>VLOOKUP(B290,#REF!,2,0)</f>
        <v>#REF!</v>
      </c>
      <c r="D290" s="95" t="e">
        <f>VLOOKUP(B290,#REF!,3,0)</f>
        <v>#REF!</v>
      </c>
      <c r="E290" s="94" t="e">
        <f>VLOOKUP(B290,#REF!,4,0)</f>
        <v>#REF!</v>
      </c>
      <c r="F290" s="96" t="e">
        <f>SUMIF(#REF!,B290,#REF!)</f>
        <v>#REF!</v>
      </c>
      <c r="G290" s="97" t="e">
        <f>VLOOKUP(B290,#REF!,7,0)</f>
        <v>#REF!</v>
      </c>
      <c r="H290" s="98" t="e">
        <f t="shared" si="8"/>
        <v>#REF!</v>
      </c>
      <c r="I290" s="99" t="e">
        <f>H290/#REF!</f>
        <v>#REF!</v>
      </c>
      <c r="J290" s="167" t="e">
        <f>SUM($I$10:I290)</f>
        <v>#REF!</v>
      </c>
      <c r="K290" s="107" t="e">
        <f t="shared" si="9"/>
        <v>#REF!</v>
      </c>
    </row>
    <row r="291" spans="2:11" ht="15.75" x14ac:dyDescent="0.25">
      <c r="B291" s="105" t="s">
        <v>188</v>
      </c>
      <c r="C291" s="94" t="e">
        <f>VLOOKUP(B291,#REF!,2,0)</f>
        <v>#REF!</v>
      </c>
      <c r="D291" s="95" t="e">
        <f>VLOOKUP(B291,#REF!,3,0)</f>
        <v>#REF!</v>
      </c>
      <c r="E291" s="94" t="e">
        <f>VLOOKUP(B291,#REF!,4,0)</f>
        <v>#REF!</v>
      </c>
      <c r="F291" s="96" t="e">
        <f>SUMIF(#REF!,B291,#REF!)</f>
        <v>#REF!</v>
      </c>
      <c r="G291" s="97" t="e">
        <f>VLOOKUP(B291,#REF!,7,0)</f>
        <v>#REF!</v>
      </c>
      <c r="H291" s="98" t="e">
        <f t="shared" si="8"/>
        <v>#REF!</v>
      </c>
      <c r="I291" s="99" t="e">
        <f>H291/#REF!</f>
        <v>#REF!</v>
      </c>
      <c r="J291" s="167" t="e">
        <f>SUM($I$10:I291)</f>
        <v>#REF!</v>
      </c>
      <c r="K291" s="107" t="e">
        <f t="shared" si="9"/>
        <v>#REF!</v>
      </c>
    </row>
    <row r="292" spans="2:11" ht="15.75" x14ac:dyDescent="0.25">
      <c r="B292" s="105" t="s">
        <v>156</v>
      </c>
      <c r="C292" s="94" t="e">
        <f>VLOOKUP(B292,#REF!,2,0)</f>
        <v>#REF!</v>
      </c>
      <c r="D292" s="95" t="e">
        <f>VLOOKUP(B292,#REF!,3,0)</f>
        <v>#REF!</v>
      </c>
      <c r="E292" s="94" t="e">
        <f>VLOOKUP(B292,#REF!,4,0)</f>
        <v>#REF!</v>
      </c>
      <c r="F292" s="96" t="e">
        <f>SUMIF(#REF!,B292,#REF!)</f>
        <v>#REF!</v>
      </c>
      <c r="G292" s="97" t="e">
        <f>VLOOKUP(B292,#REF!,7,0)</f>
        <v>#REF!</v>
      </c>
      <c r="H292" s="98" t="e">
        <f t="shared" si="8"/>
        <v>#REF!</v>
      </c>
      <c r="I292" s="99" t="e">
        <f>H292/#REF!</f>
        <v>#REF!</v>
      </c>
      <c r="J292" s="167" t="e">
        <f>SUM($I$10:I292)</f>
        <v>#REF!</v>
      </c>
      <c r="K292" s="107" t="e">
        <f t="shared" si="9"/>
        <v>#REF!</v>
      </c>
    </row>
    <row r="293" spans="2:11" ht="15.75" x14ac:dyDescent="0.25">
      <c r="B293" s="105" t="s">
        <v>98</v>
      </c>
      <c r="C293" s="94" t="e">
        <f>VLOOKUP(B293,#REF!,2,0)</f>
        <v>#REF!</v>
      </c>
      <c r="D293" s="95" t="e">
        <f>VLOOKUP(B293,#REF!,3,0)</f>
        <v>#REF!</v>
      </c>
      <c r="E293" s="94" t="e">
        <f>VLOOKUP(B293,#REF!,4,0)</f>
        <v>#REF!</v>
      </c>
      <c r="F293" s="96" t="e">
        <f>SUMIF(#REF!,B293,#REF!)</f>
        <v>#REF!</v>
      </c>
      <c r="G293" s="97" t="e">
        <f>VLOOKUP(B293,#REF!,7,0)</f>
        <v>#REF!</v>
      </c>
      <c r="H293" s="98" t="e">
        <f t="shared" si="8"/>
        <v>#REF!</v>
      </c>
      <c r="I293" s="99" t="e">
        <f>H293/#REF!</f>
        <v>#REF!</v>
      </c>
      <c r="J293" s="167" t="e">
        <f>SUM($I$10:I293)</f>
        <v>#REF!</v>
      </c>
      <c r="K293" s="107" t="e">
        <f t="shared" si="9"/>
        <v>#REF!</v>
      </c>
    </row>
    <row r="294" spans="2:11" ht="15.75" x14ac:dyDescent="0.25">
      <c r="B294" s="105" t="s">
        <v>176</v>
      </c>
      <c r="C294" s="94" t="e">
        <f>VLOOKUP(B294,#REF!,2,0)</f>
        <v>#REF!</v>
      </c>
      <c r="D294" s="95" t="e">
        <f>VLOOKUP(B294,#REF!,3,0)</f>
        <v>#REF!</v>
      </c>
      <c r="E294" s="94" t="e">
        <f>VLOOKUP(B294,#REF!,4,0)</f>
        <v>#REF!</v>
      </c>
      <c r="F294" s="96" t="e">
        <f>SUMIF(#REF!,B294,#REF!)</f>
        <v>#REF!</v>
      </c>
      <c r="G294" s="97" t="e">
        <f>VLOOKUP(B294,#REF!,7,0)</f>
        <v>#REF!</v>
      </c>
      <c r="H294" s="98" t="e">
        <f t="shared" si="8"/>
        <v>#REF!</v>
      </c>
      <c r="I294" s="99" t="e">
        <f>H294/#REF!</f>
        <v>#REF!</v>
      </c>
      <c r="J294" s="167" t="e">
        <f>SUM($I$10:I294)</f>
        <v>#REF!</v>
      </c>
      <c r="K294" s="107" t="e">
        <f t="shared" si="9"/>
        <v>#REF!</v>
      </c>
    </row>
    <row r="295" spans="2:11" ht="15.75" x14ac:dyDescent="0.25">
      <c r="B295" s="105" t="s">
        <v>204</v>
      </c>
      <c r="C295" s="94" t="e">
        <f>VLOOKUP(B295,#REF!,2,0)</f>
        <v>#REF!</v>
      </c>
      <c r="D295" s="95" t="e">
        <f>VLOOKUP(B295,#REF!,3,0)</f>
        <v>#REF!</v>
      </c>
      <c r="E295" s="94" t="e">
        <f>VLOOKUP(B295,#REF!,4,0)</f>
        <v>#REF!</v>
      </c>
      <c r="F295" s="96" t="e">
        <f>SUMIF(#REF!,B295,#REF!)</f>
        <v>#REF!</v>
      </c>
      <c r="G295" s="97" t="e">
        <f>VLOOKUP(B295,#REF!,7,0)</f>
        <v>#REF!</v>
      </c>
      <c r="H295" s="98" t="e">
        <f t="shared" si="8"/>
        <v>#REF!</v>
      </c>
      <c r="I295" s="99" t="e">
        <f>H295/#REF!</f>
        <v>#REF!</v>
      </c>
      <c r="J295" s="167" t="e">
        <f>SUM($I$10:I295)</f>
        <v>#REF!</v>
      </c>
      <c r="K295" s="107" t="e">
        <f t="shared" si="9"/>
        <v>#REF!</v>
      </c>
    </row>
    <row r="296" spans="2:11" ht="15.75" x14ac:dyDescent="0.25">
      <c r="B296" s="105" t="s">
        <v>200</v>
      </c>
      <c r="C296" s="94" t="e">
        <f>VLOOKUP(B296,#REF!,2,0)</f>
        <v>#REF!</v>
      </c>
      <c r="D296" s="95" t="e">
        <f>VLOOKUP(B296,#REF!,3,0)</f>
        <v>#REF!</v>
      </c>
      <c r="E296" s="94" t="e">
        <f>VLOOKUP(B296,#REF!,4,0)</f>
        <v>#REF!</v>
      </c>
      <c r="F296" s="96" t="e">
        <f>SUMIF(#REF!,B296,#REF!)</f>
        <v>#REF!</v>
      </c>
      <c r="G296" s="97" t="e">
        <f>VLOOKUP(B296,#REF!,7,0)</f>
        <v>#REF!</v>
      </c>
      <c r="H296" s="98" t="e">
        <f t="shared" si="8"/>
        <v>#REF!</v>
      </c>
      <c r="I296" s="99" t="e">
        <f>H296/#REF!</f>
        <v>#REF!</v>
      </c>
      <c r="J296" s="167" t="e">
        <f>SUM($I$10:I296)</f>
        <v>#REF!</v>
      </c>
      <c r="K296" s="107" t="e">
        <f t="shared" si="9"/>
        <v>#REF!</v>
      </c>
    </row>
    <row r="297" spans="2:11" ht="15.75" x14ac:dyDescent="0.25">
      <c r="B297" s="105" t="s">
        <v>24</v>
      </c>
      <c r="C297" s="94" t="e">
        <f>VLOOKUP(B297,#REF!,2,0)</f>
        <v>#REF!</v>
      </c>
      <c r="D297" s="95" t="e">
        <f>VLOOKUP(B297,#REF!,3,0)</f>
        <v>#REF!</v>
      </c>
      <c r="E297" s="94" t="e">
        <f>VLOOKUP(B297,#REF!,4,0)</f>
        <v>#REF!</v>
      </c>
      <c r="F297" s="96" t="e">
        <f>SUMIF(#REF!,B297,#REF!)</f>
        <v>#REF!</v>
      </c>
      <c r="G297" s="102" t="e">
        <f>VLOOKUP(B297,#REF!,7,0)</f>
        <v>#REF!</v>
      </c>
      <c r="H297" s="103" t="e">
        <f t="shared" si="8"/>
        <v>#REF!</v>
      </c>
      <c r="I297" s="104" t="e">
        <f>H297/#REF!</f>
        <v>#REF!</v>
      </c>
      <c r="J297" s="167" t="e">
        <f>SUM($I$10:I297)</f>
        <v>#REF!</v>
      </c>
      <c r="K297" s="107" t="e">
        <f t="shared" si="9"/>
        <v>#REF!</v>
      </c>
    </row>
    <row r="298" spans="2:11" ht="15.75" x14ac:dyDescent="0.25">
      <c r="B298" s="105">
        <v>92769</v>
      </c>
      <c r="C298" s="94" t="e">
        <f>VLOOKUP(B298,#REF!,2,0)</f>
        <v>#REF!</v>
      </c>
      <c r="D298" s="95" t="e">
        <f>VLOOKUP(B298,#REF!,3,0)</f>
        <v>#REF!</v>
      </c>
      <c r="E298" s="94" t="e">
        <f>VLOOKUP(B298,#REF!,4,0)</f>
        <v>#REF!</v>
      </c>
      <c r="F298" s="96" t="e">
        <f>SUMIF(#REF!,B298,#REF!)</f>
        <v>#REF!</v>
      </c>
      <c r="G298" s="97" t="e">
        <f>VLOOKUP(B298,#REF!,7,0)</f>
        <v>#REF!</v>
      </c>
      <c r="H298" s="98" t="e">
        <f t="shared" si="8"/>
        <v>#REF!</v>
      </c>
      <c r="I298" s="99" t="e">
        <f>H298/#REF!</f>
        <v>#REF!</v>
      </c>
      <c r="J298" s="167" t="e">
        <f>SUM($I$10:I298)</f>
        <v>#REF!</v>
      </c>
      <c r="K298" s="107" t="e">
        <f t="shared" si="9"/>
        <v>#REF!</v>
      </c>
    </row>
    <row r="299" spans="2:11" ht="15.75" x14ac:dyDescent="0.25">
      <c r="B299" s="105" t="s">
        <v>16</v>
      </c>
      <c r="C299" s="94" t="e">
        <f>VLOOKUP(B299,#REF!,2,0)</f>
        <v>#REF!</v>
      </c>
      <c r="D299" s="95" t="e">
        <f>VLOOKUP(B299,#REF!,3,0)</f>
        <v>#REF!</v>
      </c>
      <c r="E299" s="94" t="e">
        <f>VLOOKUP(B299,#REF!,4,0)</f>
        <v>#REF!</v>
      </c>
      <c r="F299" s="96" t="e">
        <f>SUMIF(#REF!,B299,#REF!)</f>
        <v>#REF!</v>
      </c>
      <c r="G299" s="102" t="e">
        <f>VLOOKUP(B299,#REF!,7,0)</f>
        <v>#REF!</v>
      </c>
      <c r="H299" s="103" t="e">
        <f t="shared" si="8"/>
        <v>#REF!</v>
      </c>
      <c r="I299" s="104" t="e">
        <f>H299/#REF!</f>
        <v>#REF!</v>
      </c>
      <c r="J299" s="167" t="e">
        <f>SUM($I$10:I299)</f>
        <v>#REF!</v>
      </c>
      <c r="K299" s="107" t="e">
        <f t="shared" si="9"/>
        <v>#REF!</v>
      </c>
    </row>
    <row r="300" spans="2:11" ht="15.75" x14ac:dyDescent="0.25">
      <c r="B300" s="105" t="s">
        <v>123</v>
      </c>
      <c r="C300" s="94" t="e">
        <f>VLOOKUP(B300,#REF!,2,0)</f>
        <v>#REF!</v>
      </c>
      <c r="D300" s="95" t="e">
        <f>VLOOKUP(B300,#REF!,3,0)</f>
        <v>#REF!</v>
      </c>
      <c r="E300" s="94" t="e">
        <f>VLOOKUP(B300,#REF!,4,0)</f>
        <v>#REF!</v>
      </c>
      <c r="F300" s="96" t="e">
        <f>SUMIF(#REF!,B300,#REF!)</f>
        <v>#REF!</v>
      </c>
      <c r="G300" s="97" t="e">
        <f>VLOOKUP(B300,#REF!,7,0)</f>
        <v>#REF!</v>
      </c>
      <c r="H300" s="98" t="e">
        <f t="shared" si="8"/>
        <v>#REF!</v>
      </c>
      <c r="I300" s="99" t="e">
        <f>H300/#REF!</f>
        <v>#REF!</v>
      </c>
      <c r="J300" s="167" t="e">
        <f>SUM($I$10:I300)</f>
        <v>#REF!</v>
      </c>
      <c r="K300" s="107" t="e">
        <f t="shared" si="9"/>
        <v>#REF!</v>
      </c>
    </row>
    <row r="301" spans="2:11" ht="15.75" x14ac:dyDescent="0.25">
      <c r="B301" s="105">
        <v>101017</v>
      </c>
      <c r="C301" s="94" t="e">
        <f>VLOOKUP(B301,#REF!,2,0)</f>
        <v>#REF!</v>
      </c>
      <c r="D301" s="95" t="e">
        <f>VLOOKUP(B301,#REF!,3,0)</f>
        <v>#REF!</v>
      </c>
      <c r="E301" s="94" t="e">
        <f>VLOOKUP(B301,#REF!,4,0)</f>
        <v>#REF!</v>
      </c>
      <c r="F301" s="96" t="e">
        <f>SUMIF(#REF!,B301,#REF!)</f>
        <v>#REF!</v>
      </c>
      <c r="G301" s="97" t="e">
        <f>VLOOKUP(B301,#REF!,7,0)</f>
        <v>#REF!</v>
      </c>
      <c r="H301" s="98" t="e">
        <f t="shared" si="8"/>
        <v>#REF!</v>
      </c>
      <c r="I301" s="99" t="e">
        <f>H301/#REF!</f>
        <v>#REF!</v>
      </c>
      <c r="J301" s="167" t="e">
        <f>SUM($I$10:I301)</f>
        <v>#REF!</v>
      </c>
      <c r="K301" s="107" t="e">
        <f t="shared" si="9"/>
        <v>#REF!</v>
      </c>
    </row>
    <row r="302" spans="2:11" ht="15.75" x14ac:dyDescent="0.25">
      <c r="B302" s="105" t="s">
        <v>39</v>
      </c>
      <c r="C302" s="94" t="e">
        <f>VLOOKUP(B302,#REF!,2,0)</f>
        <v>#REF!</v>
      </c>
      <c r="D302" s="95" t="e">
        <f>VLOOKUP(B302,#REF!,3,0)</f>
        <v>#REF!</v>
      </c>
      <c r="E302" s="94" t="e">
        <f>VLOOKUP(B302,#REF!,4,0)</f>
        <v>#REF!</v>
      </c>
      <c r="F302" s="96" t="e">
        <f>SUMIF(#REF!,B302,#REF!)</f>
        <v>#REF!</v>
      </c>
      <c r="G302" s="102" t="e">
        <f>VLOOKUP(B302,#REF!,7,0)</f>
        <v>#REF!</v>
      </c>
      <c r="H302" s="103" t="e">
        <f t="shared" si="8"/>
        <v>#REF!</v>
      </c>
      <c r="I302" s="104" t="e">
        <f>H302/#REF!</f>
        <v>#REF!</v>
      </c>
      <c r="J302" s="167" t="e">
        <f>SUM($I$10:I302)</f>
        <v>#REF!</v>
      </c>
      <c r="K302" s="107" t="e">
        <f t="shared" si="9"/>
        <v>#REF!</v>
      </c>
    </row>
    <row r="303" spans="2:11" ht="15.75" x14ac:dyDescent="0.25">
      <c r="B303" s="105">
        <v>103795</v>
      </c>
      <c r="C303" s="94" t="e">
        <f>VLOOKUP(B303,#REF!,2,0)</f>
        <v>#REF!</v>
      </c>
      <c r="D303" s="95" t="e">
        <f>VLOOKUP(B303,#REF!,3,0)</f>
        <v>#REF!</v>
      </c>
      <c r="E303" s="94" t="e">
        <f>VLOOKUP(B303,#REF!,4,0)</f>
        <v>#REF!</v>
      </c>
      <c r="F303" s="96" t="e">
        <f>SUMIF(#REF!,B303,#REF!)</f>
        <v>#REF!</v>
      </c>
      <c r="G303" s="97" t="e">
        <f>VLOOKUP(B303,#REF!,7,0)</f>
        <v>#REF!</v>
      </c>
      <c r="H303" s="98" t="e">
        <f t="shared" si="8"/>
        <v>#REF!</v>
      </c>
      <c r="I303" s="99" t="e">
        <f>H303/#REF!</f>
        <v>#REF!</v>
      </c>
      <c r="J303" s="167" t="e">
        <f>SUM($I$10:I303)</f>
        <v>#REF!</v>
      </c>
      <c r="K303" s="107" t="e">
        <f t="shared" si="9"/>
        <v>#REF!</v>
      </c>
    </row>
    <row r="304" spans="2:11" ht="15.75" x14ac:dyDescent="0.25">
      <c r="B304" s="105">
        <v>103109</v>
      </c>
      <c r="C304" s="94" t="e">
        <f>VLOOKUP(B304,#REF!,2,0)</f>
        <v>#REF!</v>
      </c>
      <c r="D304" s="95" t="e">
        <f>VLOOKUP(B304,#REF!,3,0)</f>
        <v>#REF!</v>
      </c>
      <c r="E304" s="94" t="e">
        <f>VLOOKUP(B304,#REF!,4,0)</f>
        <v>#REF!</v>
      </c>
      <c r="F304" s="96" t="e">
        <f>SUMIF(#REF!,B304,#REF!)</f>
        <v>#REF!</v>
      </c>
      <c r="G304" s="97" t="e">
        <f>VLOOKUP(B304,#REF!,7,0)</f>
        <v>#REF!</v>
      </c>
      <c r="H304" s="98" t="e">
        <f t="shared" si="8"/>
        <v>#REF!</v>
      </c>
      <c r="I304" s="99" t="e">
        <f>H304/#REF!</f>
        <v>#REF!</v>
      </c>
      <c r="J304" s="167" t="e">
        <f>SUM($I$10:I304)</f>
        <v>#REF!</v>
      </c>
      <c r="K304" s="107" t="e">
        <f t="shared" si="9"/>
        <v>#REF!</v>
      </c>
    </row>
    <row r="305" spans="2:11" ht="15.75" x14ac:dyDescent="0.25">
      <c r="B305" s="105" t="s">
        <v>31</v>
      </c>
      <c r="C305" s="94" t="e">
        <f>VLOOKUP(B305,#REF!,2,0)</f>
        <v>#REF!</v>
      </c>
      <c r="D305" s="95" t="e">
        <f>VLOOKUP(B305,#REF!,3,0)</f>
        <v>#REF!</v>
      </c>
      <c r="E305" s="94" t="e">
        <f>VLOOKUP(B305,#REF!,4,0)</f>
        <v>#REF!</v>
      </c>
      <c r="F305" s="96" t="e">
        <f>SUMIF(#REF!,B305,#REF!)</f>
        <v>#REF!</v>
      </c>
      <c r="G305" s="102" t="e">
        <f>VLOOKUP(B305,#REF!,7,0)</f>
        <v>#REF!</v>
      </c>
      <c r="H305" s="103" t="e">
        <f t="shared" si="8"/>
        <v>#REF!</v>
      </c>
      <c r="I305" s="104" t="e">
        <f>H305/#REF!</f>
        <v>#REF!</v>
      </c>
      <c r="J305" s="167" t="e">
        <f>SUM($I$10:I305)</f>
        <v>#REF!</v>
      </c>
      <c r="K305" s="107" t="e">
        <f t="shared" si="9"/>
        <v>#REF!</v>
      </c>
    </row>
    <row r="306" spans="2:11" ht="15.75" x14ac:dyDescent="0.25">
      <c r="B306" s="105" t="s">
        <v>215</v>
      </c>
      <c r="C306" s="94" t="e">
        <f>VLOOKUP(B306,#REF!,2,0)</f>
        <v>#REF!</v>
      </c>
      <c r="D306" s="95" t="e">
        <f>VLOOKUP(B306,#REF!,3,0)</f>
        <v>#REF!</v>
      </c>
      <c r="E306" s="94" t="e">
        <f>VLOOKUP(B306,#REF!,4,0)</f>
        <v>#REF!</v>
      </c>
      <c r="F306" s="96" t="e">
        <f>SUMIF(#REF!,B306,#REF!)</f>
        <v>#REF!</v>
      </c>
      <c r="G306" s="97" t="e">
        <f>VLOOKUP(B306,#REF!,7,0)</f>
        <v>#REF!</v>
      </c>
      <c r="H306" s="98" t="e">
        <f t="shared" si="8"/>
        <v>#REF!</v>
      </c>
      <c r="I306" s="99" t="e">
        <f>H306/#REF!</f>
        <v>#REF!</v>
      </c>
      <c r="J306" s="167" t="e">
        <f>SUM($I$10:I306)</f>
        <v>#REF!</v>
      </c>
      <c r="K306" s="107" t="e">
        <f t="shared" si="9"/>
        <v>#REF!</v>
      </c>
    </row>
    <row r="307" spans="2:11" ht="15.75" x14ac:dyDescent="0.25">
      <c r="B307" s="105" t="s">
        <v>104</v>
      </c>
      <c r="C307" s="94" t="e">
        <f>VLOOKUP(B307,#REF!,2,0)</f>
        <v>#REF!</v>
      </c>
      <c r="D307" s="95" t="e">
        <f>VLOOKUP(B307,#REF!,3,0)</f>
        <v>#REF!</v>
      </c>
      <c r="E307" s="94" t="e">
        <f>VLOOKUP(B307,#REF!,4,0)</f>
        <v>#REF!</v>
      </c>
      <c r="F307" s="96" t="e">
        <f>SUMIF(#REF!,B307,#REF!)</f>
        <v>#REF!</v>
      </c>
      <c r="G307" s="97" t="e">
        <f>VLOOKUP(B307,#REF!,7,0)</f>
        <v>#REF!</v>
      </c>
      <c r="H307" s="98" t="e">
        <f t="shared" si="8"/>
        <v>#REF!</v>
      </c>
      <c r="I307" s="99" t="e">
        <f>H307/#REF!</f>
        <v>#REF!</v>
      </c>
      <c r="J307" s="167" t="e">
        <f>SUM($I$10:I307)</f>
        <v>#REF!</v>
      </c>
      <c r="K307" s="107" t="e">
        <f t="shared" si="9"/>
        <v>#REF!</v>
      </c>
    </row>
    <row r="308" spans="2:11" ht="15.75" x14ac:dyDescent="0.25">
      <c r="B308" s="105" t="s">
        <v>155</v>
      </c>
      <c r="C308" s="94" t="e">
        <f>VLOOKUP(B308,#REF!,2,0)</f>
        <v>#REF!</v>
      </c>
      <c r="D308" s="95" t="e">
        <f>VLOOKUP(B308,#REF!,3,0)</f>
        <v>#REF!</v>
      </c>
      <c r="E308" s="94" t="e">
        <f>VLOOKUP(B308,#REF!,4,0)</f>
        <v>#REF!</v>
      </c>
      <c r="F308" s="96" t="e">
        <f>SUMIF(#REF!,B308,#REF!)</f>
        <v>#REF!</v>
      </c>
      <c r="G308" s="97" t="e">
        <f>VLOOKUP(B308,#REF!,7,0)</f>
        <v>#REF!</v>
      </c>
      <c r="H308" s="98" t="e">
        <f t="shared" si="8"/>
        <v>#REF!</v>
      </c>
      <c r="I308" s="99" t="e">
        <f>H308/#REF!</f>
        <v>#REF!</v>
      </c>
      <c r="J308" s="167" t="e">
        <f>SUM($I$10:I308)</f>
        <v>#REF!</v>
      </c>
      <c r="K308" s="107" t="e">
        <f t="shared" si="9"/>
        <v>#REF!</v>
      </c>
    </row>
    <row r="309" spans="2:11" ht="15.75" x14ac:dyDescent="0.25">
      <c r="B309" s="105" t="s">
        <v>65</v>
      </c>
      <c r="C309" s="94" t="e">
        <f>VLOOKUP(B309,#REF!,2,0)</f>
        <v>#REF!</v>
      </c>
      <c r="D309" s="95" t="e">
        <f>VLOOKUP(B309,#REF!,3,0)</f>
        <v>#REF!</v>
      </c>
      <c r="E309" s="94" t="e">
        <f>VLOOKUP(B309,#REF!,4,0)</f>
        <v>#REF!</v>
      </c>
      <c r="F309" s="96" t="e">
        <f>SUMIF(#REF!,B309,#REF!)</f>
        <v>#REF!</v>
      </c>
      <c r="G309" s="97" t="e">
        <f>VLOOKUP(B309,#REF!,7,0)</f>
        <v>#REF!</v>
      </c>
      <c r="H309" s="98" t="e">
        <f t="shared" si="8"/>
        <v>#REF!</v>
      </c>
      <c r="I309" s="99" t="e">
        <f>H309/#REF!</f>
        <v>#REF!</v>
      </c>
      <c r="J309" s="167" t="e">
        <f>SUM($I$10:I309)</f>
        <v>#REF!</v>
      </c>
      <c r="K309" s="107" t="e">
        <f t="shared" si="9"/>
        <v>#REF!</v>
      </c>
    </row>
    <row r="310" spans="2:11" ht="15.75" x14ac:dyDescent="0.25">
      <c r="B310" s="105">
        <v>102481</v>
      </c>
      <c r="C310" s="94" t="e">
        <f>VLOOKUP(B310,#REF!,2,0)</f>
        <v>#REF!</v>
      </c>
      <c r="D310" s="95" t="e">
        <f>VLOOKUP(B310,#REF!,3,0)</f>
        <v>#REF!</v>
      </c>
      <c r="E310" s="94" t="e">
        <f>VLOOKUP(B310,#REF!,4,0)</f>
        <v>#REF!</v>
      </c>
      <c r="F310" s="96" t="e">
        <f>SUMIF(#REF!,B310,#REF!)</f>
        <v>#REF!</v>
      </c>
      <c r="G310" s="97" t="e">
        <f>VLOOKUP(B310,#REF!,7,0)</f>
        <v>#REF!</v>
      </c>
      <c r="H310" s="98" t="e">
        <f t="shared" si="8"/>
        <v>#REF!</v>
      </c>
      <c r="I310" s="99" t="e">
        <f>H310/#REF!</f>
        <v>#REF!</v>
      </c>
      <c r="J310" s="167" t="e">
        <f>SUM($I$10:I310)</f>
        <v>#REF!</v>
      </c>
      <c r="K310" s="107" t="e">
        <f t="shared" si="9"/>
        <v>#REF!</v>
      </c>
    </row>
    <row r="311" spans="2:11" ht="15.75" x14ac:dyDescent="0.25">
      <c r="B311" s="105">
        <v>94687</v>
      </c>
      <c r="C311" s="94" t="e">
        <f>VLOOKUP(B311,#REF!,2,0)</f>
        <v>#REF!</v>
      </c>
      <c r="D311" s="95" t="e">
        <f>VLOOKUP(B311,#REF!,3,0)</f>
        <v>#REF!</v>
      </c>
      <c r="E311" s="94" t="e">
        <f>VLOOKUP(B311,#REF!,4,0)</f>
        <v>#REF!</v>
      </c>
      <c r="F311" s="96" t="e">
        <f>SUMIF(#REF!,B311,#REF!)</f>
        <v>#REF!</v>
      </c>
      <c r="G311" s="102" t="e">
        <f>VLOOKUP(B311,#REF!,7,0)</f>
        <v>#REF!</v>
      </c>
      <c r="H311" s="103" t="e">
        <f t="shared" si="8"/>
        <v>#REF!</v>
      </c>
      <c r="I311" s="104" t="e">
        <f>H311/#REF!</f>
        <v>#REF!</v>
      </c>
      <c r="J311" s="167" t="e">
        <f>SUM($I$10:I311)</f>
        <v>#REF!</v>
      </c>
      <c r="K311" s="107" t="e">
        <f t="shared" si="9"/>
        <v>#REF!</v>
      </c>
    </row>
    <row r="312" spans="2:11" ht="15.75" x14ac:dyDescent="0.25">
      <c r="B312" s="105">
        <v>94701</v>
      </c>
      <c r="C312" s="94" t="e">
        <f>VLOOKUP(B312,#REF!,2,0)</f>
        <v>#REF!</v>
      </c>
      <c r="D312" s="95" t="e">
        <f>VLOOKUP(B312,#REF!,3,0)</f>
        <v>#REF!</v>
      </c>
      <c r="E312" s="94" t="e">
        <f>VLOOKUP(B312,#REF!,4,0)</f>
        <v>#REF!</v>
      </c>
      <c r="F312" s="96" t="e">
        <f>SUMIF(#REF!,B312,#REF!)</f>
        <v>#REF!</v>
      </c>
      <c r="G312" s="102" t="e">
        <f>VLOOKUP(B312,#REF!,7,0)</f>
        <v>#REF!</v>
      </c>
      <c r="H312" s="103" t="e">
        <f t="shared" si="8"/>
        <v>#REF!</v>
      </c>
      <c r="I312" s="104" t="e">
        <f>H312/#REF!</f>
        <v>#REF!</v>
      </c>
      <c r="J312" s="167" t="e">
        <f>SUM($I$10:I312)</f>
        <v>#REF!</v>
      </c>
      <c r="K312" s="107" t="e">
        <f t="shared" si="9"/>
        <v>#REF!</v>
      </c>
    </row>
    <row r="313" spans="2:11" ht="15.75" x14ac:dyDescent="0.25">
      <c r="B313" s="105">
        <v>105361</v>
      </c>
      <c r="C313" s="94" t="e">
        <f>VLOOKUP(B313,#REF!,2,0)</f>
        <v>#REF!</v>
      </c>
      <c r="D313" s="95" t="e">
        <f>VLOOKUP(B313,#REF!,3,0)</f>
        <v>#REF!</v>
      </c>
      <c r="E313" s="94" t="e">
        <f>VLOOKUP(B313,#REF!,4,0)</f>
        <v>#REF!</v>
      </c>
      <c r="F313" s="96" t="e">
        <f>SUMIF(#REF!,B313,#REF!)</f>
        <v>#REF!</v>
      </c>
      <c r="G313" s="102" t="e">
        <f>VLOOKUP(B313,#REF!,7,0)</f>
        <v>#REF!</v>
      </c>
      <c r="H313" s="103" t="e">
        <f t="shared" si="8"/>
        <v>#REF!</v>
      </c>
      <c r="I313" s="104" t="e">
        <f>H313/#REF!</f>
        <v>#REF!</v>
      </c>
      <c r="J313" s="167" t="e">
        <f>SUM($I$10:I313)</f>
        <v>#REF!</v>
      </c>
      <c r="K313" s="107" t="e">
        <f t="shared" si="9"/>
        <v>#REF!</v>
      </c>
    </row>
    <row r="314" spans="2:11" ht="15.75" x14ac:dyDescent="0.25">
      <c r="B314" s="105">
        <v>7110100100</v>
      </c>
      <c r="C314" s="94" t="e">
        <f>VLOOKUP(B314,#REF!,2,0)</f>
        <v>#REF!</v>
      </c>
      <c r="D314" s="95" t="e">
        <f>VLOOKUP(B314,#REF!,3,0)</f>
        <v>#REF!</v>
      </c>
      <c r="E314" s="94" t="e">
        <f>VLOOKUP(B314,#REF!,4,0)</f>
        <v>#REF!</v>
      </c>
      <c r="F314" s="96" t="e">
        <f>SUMIF(#REF!,B314,#REF!)</f>
        <v>#REF!</v>
      </c>
      <c r="G314" s="97" t="e">
        <f>VLOOKUP(B314,#REF!,7,0)</f>
        <v>#REF!</v>
      </c>
      <c r="H314" s="98" t="e">
        <f t="shared" si="8"/>
        <v>#REF!</v>
      </c>
      <c r="I314" s="99" t="e">
        <f>H314/#REF!</f>
        <v>#REF!</v>
      </c>
      <c r="J314" s="167" t="e">
        <f>SUM($I$10:I314)</f>
        <v>#REF!</v>
      </c>
      <c r="K314" s="107" t="e">
        <f t="shared" si="9"/>
        <v>#REF!</v>
      </c>
    </row>
    <row r="315" spans="2:11" ht="15.75" x14ac:dyDescent="0.25">
      <c r="B315" s="105" t="s">
        <v>30</v>
      </c>
      <c r="C315" s="94" t="e">
        <f>VLOOKUP(B315,#REF!,2,0)</f>
        <v>#REF!</v>
      </c>
      <c r="D315" s="95" t="e">
        <f>VLOOKUP(B315,#REF!,3,0)</f>
        <v>#REF!</v>
      </c>
      <c r="E315" s="94" t="e">
        <f>VLOOKUP(B315,#REF!,4,0)</f>
        <v>#REF!</v>
      </c>
      <c r="F315" s="96" t="e">
        <f>SUMIF(#REF!,B315,#REF!)</f>
        <v>#REF!</v>
      </c>
      <c r="G315" s="102" t="e">
        <f>VLOOKUP(B315,#REF!,7,0)</f>
        <v>#REF!</v>
      </c>
      <c r="H315" s="103" t="e">
        <f t="shared" si="8"/>
        <v>#REF!</v>
      </c>
      <c r="I315" s="104" t="e">
        <f>H315/#REF!</f>
        <v>#REF!</v>
      </c>
      <c r="J315" s="167" t="e">
        <f>SUM($I$10:I315)</f>
        <v>#REF!</v>
      </c>
      <c r="K315" s="107" t="e">
        <f t="shared" si="9"/>
        <v>#REF!</v>
      </c>
    </row>
    <row r="316" spans="2:11" ht="15.75" x14ac:dyDescent="0.25">
      <c r="B316" s="105" t="s">
        <v>38</v>
      </c>
      <c r="C316" s="94" t="e">
        <f>VLOOKUP(B316,#REF!,2,0)</f>
        <v>#REF!</v>
      </c>
      <c r="D316" s="95" t="e">
        <f>VLOOKUP(B316,#REF!,3,0)</f>
        <v>#REF!</v>
      </c>
      <c r="E316" s="94" t="e">
        <f>VLOOKUP(B316,#REF!,4,0)</f>
        <v>#REF!</v>
      </c>
      <c r="F316" s="96" t="e">
        <f>SUMIF(#REF!,B316,#REF!)</f>
        <v>#REF!</v>
      </c>
      <c r="G316" s="102" t="e">
        <f>VLOOKUP(B316,#REF!,7,0)</f>
        <v>#REF!</v>
      </c>
      <c r="H316" s="103" t="e">
        <f t="shared" si="8"/>
        <v>#REF!</v>
      </c>
      <c r="I316" s="104" t="e">
        <f>H316/#REF!</f>
        <v>#REF!</v>
      </c>
      <c r="J316" s="167" t="e">
        <f>SUM($I$10:I316)</f>
        <v>#REF!</v>
      </c>
      <c r="K316" s="107" t="e">
        <f t="shared" si="9"/>
        <v>#REF!</v>
      </c>
    </row>
    <row r="317" spans="2:11" ht="15.75" x14ac:dyDescent="0.25">
      <c r="B317" s="105" t="s">
        <v>216</v>
      </c>
      <c r="C317" s="94" t="e">
        <f>VLOOKUP(B317,#REF!,2,0)</f>
        <v>#REF!</v>
      </c>
      <c r="D317" s="95" t="e">
        <f>VLOOKUP(B317,#REF!,3,0)</f>
        <v>#REF!</v>
      </c>
      <c r="E317" s="94" t="e">
        <f>VLOOKUP(B317,#REF!,4,0)</f>
        <v>#REF!</v>
      </c>
      <c r="F317" s="96" t="e">
        <f>SUMIF(#REF!,B317,#REF!)</f>
        <v>#REF!</v>
      </c>
      <c r="G317" s="97" t="e">
        <f>VLOOKUP(B317,#REF!,7,0)</f>
        <v>#REF!</v>
      </c>
      <c r="H317" s="98" t="e">
        <f t="shared" si="8"/>
        <v>#REF!</v>
      </c>
      <c r="I317" s="99" t="e">
        <f>H317/#REF!</f>
        <v>#REF!</v>
      </c>
      <c r="J317" s="167" t="e">
        <f>SUM($I$10:I317)</f>
        <v>#REF!</v>
      </c>
      <c r="K317" s="107" t="e">
        <f t="shared" si="9"/>
        <v>#REF!</v>
      </c>
    </row>
    <row r="318" spans="2:11" ht="15.75" x14ac:dyDescent="0.25">
      <c r="B318" s="105" t="s">
        <v>122</v>
      </c>
      <c r="C318" s="94" t="e">
        <f>VLOOKUP(B318,#REF!,2,0)</f>
        <v>#REF!</v>
      </c>
      <c r="D318" s="95" t="e">
        <f>VLOOKUP(B318,#REF!,3,0)</f>
        <v>#REF!</v>
      </c>
      <c r="E318" s="94" t="e">
        <f>VLOOKUP(B318,#REF!,4,0)</f>
        <v>#REF!</v>
      </c>
      <c r="F318" s="96" t="e">
        <f>SUMIF(#REF!,B318,#REF!)</f>
        <v>#REF!</v>
      </c>
      <c r="G318" s="97" t="e">
        <f>VLOOKUP(B318,#REF!,7,0)</f>
        <v>#REF!</v>
      </c>
      <c r="H318" s="98" t="e">
        <f t="shared" si="8"/>
        <v>#REF!</v>
      </c>
      <c r="I318" s="99" t="e">
        <f>H318/#REF!</f>
        <v>#REF!</v>
      </c>
      <c r="J318" s="167" t="e">
        <f>SUM($I$10:I318)</f>
        <v>#REF!</v>
      </c>
      <c r="K318" s="107" t="e">
        <f t="shared" si="9"/>
        <v>#REF!</v>
      </c>
    </row>
    <row r="319" spans="2:11" ht="15.75" x14ac:dyDescent="0.25">
      <c r="B319" s="105">
        <v>105253</v>
      </c>
      <c r="C319" s="94" t="e">
        <f>VLOOKUP(B319,#REF!,2,0)</f>
        <v>#REF!</v>
      </c>
      <c r="D319" s="95" t="e">
        <f>VLOOKUP(B319,#REF!,3,0)</f>
        <v>#REF!</v>
      </c>
      <c r="E319" s="94" t="e">
        <f>VLOOKUP(B319,#REF!,4,0)</f>
        <v>#REF!</v>
      </c>
      <c r="F319" s="96" t="e">
        <f>SUMIF(#REF!,B319,#REF!)</f>
        <v>#REF!</v>
      </c>
      <c r="G319" s="102" t="e">
        <f>VLOOKUP(B319,#REF!,7,0)</f>
        <v>#REF!</v>
      </c>
      <c r="H319" s="103" t="e">
        <f t="shared" si="8"/>
        <v>#REF!</v>
      </c>
      <c r="I319" s="104" t="e">
        <f>H319/#REF!</f>
        <v>#REF!</v>
      </c>
      <c r="J319" s="167" t="e">
        <f>SUM($I$10:I319)</f>
        <v>#REF!</v>
      </c>
      <c r="K319" s="107" t="e">
        <f t="shared" si="9"/>
        <v>#REF!</v>
      </c>
    </row>
    <row r="320" spans="2:11" ht="15.75" x14ac:dyDescent="0.25">
      <c r="B320" s="105" t="s">
        <v>25</v>
      </c>
      <c r="C320" s="94" t="e">
        <f>VLOOKUP(B320,#REF!,2,0)</f>
        <v>#REF!</v>
      </c>
      <c r="D320" s="95" t="e">
        <f>VLOOKUP(B320,#REF!,3,0)</f>
        <v>#REF!</v>
      </c>
      <c r="E320" s="94" t="e">
        <f>VLOOKUP(B320,#REF!,4,0)</f>
        <v>#REF!</v>
      </c>
      <c r="F320" s="96" t="e">
        <f>SUMIF(#REF!,B320,#REF!)</f>
        <v>#REF!</v>
      </c>
      <c r="G320" s="102" t="e">
        <f>VLOOKUP(B320,#REF!,7,0)</f>
        <v>#REF!</v>
      </c>
      <c r="H320" s="103" t="e">
        <f t="shared" si="8"/>
        <v>#REF!</v>
      </c>
      <c r="I320" s="104" t="e">
        <f>H320/#REF!</f>
        <v>#REF!</v>
      </c>
      <c r="J320" s="167" t="e">
        <f>SUM($I$10:I320)</f>
        <v>#REF!</v>
      </c>
      <c r="K320" s="107" t="e">
        <f t="shared" si="9"/>
        <v>#REF!</v>
      </c>
    </row>
    <row r="321" spans="2:11" ht="15.75" x14ac:dyDescent="0.25">
      <c r="B321" s="105">
        <v>151127</v>
      </c>
      <c r="C321" s="94" t="e">
        <f>VLOOKUP(B321,#REF!,2,0)</f>
        <v>#REF!</v>
      </c>
      <c r="D321" s="95" t="e">
        <f>VLOOKUP(B321,#REF!,3,0)</f>
        <v>#REF!</v>
      </c>
      <c r="E321" s="94" t="e">
        <f>VLOOKUP(B321,#REF!,4,0)</f>
        <v>#REF!</v>
      </c>
      <c r="F321" s="96" t="e">
        <f>SUMIF(#REF!,B321,#REF!)</f>
        <v>#REF!</v>
      </c>
      <c r="G321" s="97" t="e">
        <f>VLOOKUP(B321,#REF!,7,0)</f>
        <v>#REF!</v>
      </c>
      <c r="H321" s="98" t="e">
        <f t="shared" si="8"/>
        <v>#REF!</v>
      </c>
      <c r="I321" s="99" t="e">
        <f>H321/#REF!</f>
        <v>#REF!</v>
      </c>
      <c r="J321" s="167" t="e">
        <f>SUM($I$10:I321)</f>
        <v>#REF!</v>
      </c>
      <c r="K321" s="107" t="e">
        <f t="shared" si="9"/>
        <v>#REF!</v>
      </c>
    </row>
    <row r="322" spans="2:11" ht="15.75" x14ac:dyDescent="0.25">
      <c r="B322" s="105" t="s">
        <v>214</v>
      </c>
      <c r="C322" s="94" t="e">
        <f>VLOOKUP(B322,#REF!,2,0)</f>
        <v>#REF!</v>
      </c>
      <c r="D322" s="95" t="e">
        <f>VLOOKUP(B322,#REF!,3,0)</f>
        <v>#REF!</v>
      </c>
      <c r="E322" s="94" t="e">
        <f>VLOOKUP(B322,#REF!,4,0)</f>
        <v>#REF!</v>
      </c>
      <c r="F322" s="96" t="e">
        <f>SUMIF(#REF!,B322,#REF!)</f>
        <v>#REF!</v>
      </c>
      <c r="G322" s="97" t="e">
        <f>VLOOKUP(B322,#REF!,7,0)</f>
        <v>#REF!</v>
      </c>
      <c r="H322" s="98" t="e">
        <f t="shared" si="8"/>
        <v>#REF!</v>
      </c>
      <c r="I322" s="99" t="e">
        <f>H322/#REF!</f>
        <v>#REF!</v>
      </c>
      <c r="J322" s="167" t="e">
        <f>SUM($I$10:I322)</f>
        <v>#REF!</v>
      </c>
      <c r="K322" s="107" t="e">
        <f t="shared" si="9"/>
        <v>#REF!</v>
      </c>
    </row>
    <row r="323" spans="2:11" ht="15.75" x14ac:dyDescent="0.25">
      <c r="B323" s="105" t="s">
        <v>99</v>
      </c>
      <c r="C323" s="94" t="e">
        <f>VLOOKUP(B323,#REF!,2,0)</f>
        <v>#REF!</v>
      </c>
      <c r="D323" s="95" t="e">
        <f>VLOOKUP(B323,#REF!,3,0)</f>
        <v>#REF!</v>
      </c>
      <c r="E323" s="94" t="e">
        <f>VLOOKUP(B323,#REF!,4,0)</f>
        <v>#REF!</v>
      </c>
      <c r="F323" s="96" t="e">
        <f>SUMIF(#REF!,B323,#REF!)</f>
        <v>#REF!</v>
      </c>
      <c r="G323" s="97" t="e">
        <f>VLOOKUP(B323,#REF!,7,0)</f>
        <v>#REF!</v>
      </c>
      <c r="H323" s="98" t="e">
        <f t="shared" si="8"/>
        <v>#REF!</v>
      </c>
      <c r="I323" s="99" t="e">
        <f>H323/#REF!</f>
        <v>#REF!</v>
      </c>
      <c r="J323" s="167" t="e">
        <f>SUM($I$10:I323)</f>
        <v>#REF!</v>
      </c>
      <c r="K323" s="107" t="e">
        <f t="shared" si="9"/>
        <v>#REF!</v>
      </c>
    </row>
    <row r="324" spans="2:11" ht="15.75" x14ac:dyDescent="0.25">
      <c r="B324" s="105">
        <v>105281</v>
      </c>
      <c r="C324" s="94" t="e">
        <f>VLOOKUP(B324,#REF!,2,0)</f>
        <v>#REF!</v>
      </c>
      <c r="D324" s="95" t="e">
        <f>VLOOKUP(B324,#REF!,3,0)</f>
        <v>#REF!</v>
      </c>
      <c r="E324" s="94" t="e">
        <f>VLOOKUP(B324,#REF!,4,0)</f>
        <v>#REF!</v>
      </c>
      <c r="F324" s="96" t="e">
        <f>SUMIF(#REF!,B324,#REF!)</f>
        <v>#REF!</v>
      </c>
      <c r="G324" s="102" t="e">
        <f>VLOOKUP(B324,#REF!,7,0)</f>
        <v>#REF!</v>
      </c>
      <c r="H324" s="103" t="e">
        <f t="shared" si="8"/>
        <v>#REF!</v>
      </c>
      <c r="I324" s="104" t="e">
        <f>H324/#REF!</f>
        <v>#REF!</v>
      </c>
      <c r="J324" s="167" t="e">
        <f>SUM($I$10:I324)</f>
        <v>#REF!</v>
      </c>
      <c r="K324" s="107" t="e">
        <f t="shared" si="9"/>
        <v>#REF!</v>
      </c>
    </row>
    <row r="325" spans="2:11" ht="15.75" x14ac:dyDescent="0.25">
      <c r="B325" s="105">
        <v>95943</v>
      </c>
      <c r="C325" s="94" t="e">
        <f>VLOOKUP(B325,#REF!,2,0)</f>
        <v>#REF!</v>
      </c>
      <c r="D325" s="95" t="e">
        <f>VLOOKUP(B325,#REF!,3,0)</f>
        <v>#REF!</v>
      </c>
      <c r="E325" s="94" t="e">
        <f>VLOOKUP(B325,#REF!,4,0)</f>
        <v>#REF!</v>
      </c>
      <c r="F325" s="96" t="e">
        <f>SUMIF(#REF!,B325,#REF!)</f>
        <v>#REF!</v>
      </c>
      <c r="G325" s="97" t="e">
        <f>VLOOKUP(B325,#REF!,7,0)</f>
        <v>#REF!</v>
      </c>
      <c r="H325" s="98" t="e">
        <f t="shared" si="8"/>
        <v>#REF!</v>
      </c>
      <c r="I325" s="99" t="e">
        <f>H325/#REF!</f>
        <v>#REF!</v>
      </c>
      <c r="J325" s="167" t="e">
        <f>SUM($I$10:I325)</f>
        <v>#REF!</v>
      </c>
      <c r="K325" s="107" t="e">
        <f t="shared" si="9"/>
        <v>#REF!</v>
      </c>
    </row>
    <row r="326" spans="2:11" ht="15.75" x14ac:dyDescent="0.25">
      <c r="B326" s="105">
        <v>7160100010</v>
      </c>
      <c r="C326" s="94" t="e">
        <f>VLOOKUP(B326,#REF!,2,0)</f>
        <v>#REF!</v>
      </c>
      <c r="D326" s="95" t="e">
        <f>VLOOKUP(B326,#REF!,3,0)</f>
        <v>#REF!</v>
      </c>
      <c r="E326" s="94" t="e">
        <f>VLOOKUP(B326,#REF!,4,0)</f>
        <v>#REF!</v>
      </c>
      <c r="F326" s="96" t="e">
        <f>SUMIF(#REF!,B326,#REF!)</f>
        <v>#REF!</v>
      </c>
      <c r="G326" s="97" t="e">
        <f>VLOOKUP(B326,#REF!,7,0)</f>
        <v>#REF!</v>
      </c>
      <c r="H326" s="98" t="e">
        <f t="shared" si="8"/>
        <v>#REF!</v>
      </c>
      <c r="I326" s="99" t="e">
        <f>H326/#REF!</f>
        <v>#REF!</v>
      </c>
      <c r="J326" s="167" t="e">
        <f>SUM($I$10:I326)</f>
        <v>#REF!</v>
      </c>
      <c r="K326" s="107" t="e">
        <f t="shared" si="9"/>
        <v>#REF!</v>
      </c>
    </row>
    <row r="327" spans="2:11" ht="15.75" x14ac:dyDescent="0.25">
      <c r="B327" s="105" t="s">
        <v>190</v>
      </c>
      <c r="C327" s="94" t="e">
        <f>VLOOKUP(B327,#REF!,2,0)</f>
        <v>#REF!</v>
      </c>
      <c r="D327" s="95" t="e">
        <f>VLOOKUP(B327,#REF!,3,0)</f>
        <v>#REF!</v>
      </c>
      <c r="E327" s="94" t="e">
        <f>VLOOKUP(B327,#REF!,4,0)</f>
        <v>#REF!</v>
      </c>
      <c r="F327" s="96" t="e">
        <f>SUMIF(#REF!,B327,#REF!)</f>
        <v>#REF!</v>
      </c>
      <c r="G327" s="97" t="e">
        <f>VLOOKUP(B327,#REF!,7,0)</f>
        <v>#REF!</v>
      </c>
      <c r="H327" s="98" t="e">
        <f t="shared" si="8"/>
        <v>#REF!</v>
      </c>
      <c r="I327" s="99" t="e">
        <f>H327/#REF!</f>
        <v>#REF!</v>
      </c>
      <c r="J327" s="167" t="e">
        <f>SUM($I$10:I327)</f>
        <v>#REF!</v>
      </c>
      <c r="K327" s="107" t="e">
        <f t="shared" si="9"/>
        <v>#REF!</v>
      </c>
    </row>
    <row r="328" spans="2:11" ht="15.75" x14ac:dyDescent="0.25">
      <c r="B328" s="105" t="s">
        <v>42</v>
      </c>
      <c r="C328" s="94" t="e">
        <f>VLOOKUP(B328,#REF!,2,0)</f>
        <v>#REF!</v>
      </c>
      <c r="D328" s="95" t="e">
        <f>VLOOKUP(B328,#REF!,3,0)</f>
        <v>#REF!</v>
      </c>
      <c r="E328" s="94" t="e">
        <f>VLOOKUP(B328,#REF!,4,0)</f>
        <v>#REF!</v>
      </c>
      <c r="F328" s="96" t="e">
        <f>SUMIF(#REF!,B328,#REF!)</f>
        <v>#REF!</v>
      </c>
      <c r="G328" s="102" t="e">
        <f>VLOOKUP(B328,#REF!,7,0)</f>
        <v>#REF!</v>
      </c>
      <c r="H328" s="103" t="e">
        <f t="shared" si="8"/>
        <v>#REF!</v>
      </c>
      <c r="I328" s="104" t="e">
        <f>H328/#REF!</f>
        <v>#REF!</v>
      </c>
      <c r="J328" s="167" t="e">
        <f>SUM($I$10:I328)</f>
        <v>#REF!</v>
      </c>
      <c r="K328" s="107" t="e">
        <f t="shared" si="9"/>
        <v>#REF!</v>
      </c>
    </row>
    <row r="329" spans="2:11" ht="15.75" x14ac:dyDescent="0.25">
      <c r="B329" s="105">
        <v>103091</v>
      </c>
      <c r="C329" s="94" t="e">
        <f>VLOOKUP(B329,#REF!,2,0)</f>
        <v>#REF!</v>
      </c>
      <c r="D329" s="95" t="e">
        <f>VLOOKUP(B329,#REF!,3,0)</f>
        <v>#REF!</v>
      </c>
      <c r="E329" s="94" t="e">
        <f>VLOOKUP(B329,#REF!,4,0)</f>
        <v>#REF!</v>
      </c>
      <c r="F329" s="96" t="e">
        <f>SUMIF(#REF!,B329,#REF!)</f>
        <v>#REF!</v>
      </c>
      <c r="G329" s="102" t="e">
        <f>VLOOKUP(B329,#REF!,7,0)</f>
        <v>#REF!</v>
      </c>
      <c r="H329" s="103" t="e">
        <f t="shared" si="8"/>
        <v>#REF!</v>
      </c>
      <c r="I329" s="104" t="e">
        <f>H329/#REF!</f>
        <v>#REF!</v>
      </c>
      <c r="J329" s="167" t="e">
        <f>SUM($I$10:I329)</f>
        <v>#REF!</v>
      </c>
      <c r="K329" s="107" t="e">
        <f t="shared" si="9"/>
        <v>#REF!</v>
      </c>
    </row>
    <row r="330" spans="2:11" ht="15.75" x14ac:dyDescent="0.25">
      <c r="B330" s="105">
        <v>95944</v>
      </c>
      <c r="C330" s="94" t="e">
        <f>VLOOKUP(B330,#REF!,2,0)</f>
        <v>#REF!</v>
      </c>
      <c r="D330" s="95" t="e">
        <f>VLOOKUP(B330,#REF!,3,0)</f>
        <v>#REF!</v>
      </c>
      <c r="E330" s="94" t="e">
        <f>VLOOKUP(B330,#REF!,4,0)</f>
        <v>#REF!</v>
      </c>
      <c r="F330" s="96" t="e">
        <f>SUMIF(#REF!,B330,#REF!)</f>
        <v>#REF!</v>
      </c>
      <c r="G330" s="97" t="e">
        <f>VLOOKUP(B330,#REF!,7,0)</f>
        <v>#REF!</v>
      </c>
      <c r="H330" s="98" t="e">
        <f t="shared" ref="H330:H393" si="10">TRUNC(F330*G330,2)</f>
        <v>#REF!</v>
      </c>
      <c r="I330" s="99" t="e">
        <f>H330/#REF!</f>
        <v>#REF!</v>
      </c>
      <c r="J330" s="167" t="e">
        <f>SUM($I$10:I330)</f>
        <v>#REF!</v>
      </c>
      <c r="K330" s="107" t="e">
        <f t="shared" ref="K330:K393" si="11">IF(J330&lt;80%,"A",IF(J330&lt;95%,"B",IF(J330&lt;150%,"C",0)))</f>
        <v>#REF!</v>
      </c>
    </row>
    <row r="331" spans="2:11" ht="15.75" x14ac:dyDescent="0.25">
      <c r="B331" s="105">
        <v>39142</v>
      </c>
      <c r="C331" s="94" t="e">
        <f>VLOOKUP(B331,#REF!,2,0)</f>
        <v>#REF!</v>
      </c>
      <c r="D331" s="95" t="e">
        <f>VLOOKUP(B331,#REF!,3,0)</f>
        <v>#REF!</v>
      </c>
      <c r="E331" s="94" t="e">
        <f>VLOOKUP(B331,#REF!,4,0)</f>
        <v>#REF!</v>
      </c>
      <c r="F331" s="96" t="e">
        <f>SUMIF(#REF!,B331,#REF!)</f>
        <v>#REF!</v>
      </c>
      <c r="G331" s="97" t="e">
        <f>VLOOKUP(B331,#REF!,7,0)</f>
        <v>#REF!</v>
      </c>
      <c r="H331" s="98" t="e">
        <f t="shared" si="10"/>
        <v>#REF!</v>
      </c>
      <c r="I331" s="99" t="e">
        <f>H331/#REF!</f>
        <v>#REF!</v>
      </c>
      <c r="J331" s="167" t="e">
        <f>SUM($I$10:I331)</f>
        <v>#REF!</v>
      </c>
      <c r="K331" s="107" t="e">
        <f t="shared" si="11"/>
        <v>#REF!</v>
      </c>
    </row>
    <row r="332" spans="2:11" ht="15.75" x14ac:dyDescent="0.25">
      <c r="B332" s="105">
        <v>102708</v>
      </c>
      <c r="C332" s="94" t="e">
        <f>VLOOKUP(B332,#REF!,2,0)</f>
        <v>#REF!</v>
      </c>
      <c r="D332" s="95" t="e">
        <f>VLOOKUP(B332,#REF!,3,0)</f>
        <v>#REF!</v>
      </c>
      <c r="E332" s="94" t="e">
        <f>VLOOKUP(B332,#REF!,4,0)</f>
        <v>#REF!</v>
      </c>
      <c r="F332" s="96" t="e">
        <f>SUMIF(#REF!,B332,#REF!)</f>
        <v>#REF!</v>
      </c>
      <c r="G332" s="97" t="e">
        <f>VLOOKUP(B332,#REF!,7,0)</f>
        <v>#REF!</v>
      </c>
      <c r="H332" s="98" t="e">
        <f t="shared" si="10"/>
        <v>#REF!</v>
      </c>
      <c r="I332" s="99" t="e">
        <f>H332/#REF!</f>
        <v>#REF!</v>
      </c>
      <c r="J332" s="167" t="e">
        <f>SUM($I$10:I332)</f>
        <v>#REF!</v>
      </c>
      <c r="K332" s="107" t="e">
        <f t="shared" si="11"/>
        <v>#REF!</v>
      </c>
    </row>
    <row r="333" spans="2:11" ht="15.75" x14ac:dyDescent="0.25">
      <c r="B333" s="105" t="s">
        <v>121</v>
      </c>
      <c r="C333" s="94" t="e">
        <f>VLOOKUP(B333,#REF!,2,0)</f>
        <v>#REF!</v>
      </c>
      <c r="D333" s="95" t="e">
        <f>VLOOKUP(B333,#REF!,3,0)</f>
        <v>#REF!</v>
      </c>
      <c r="E333" s="94" t="e">
        <f>VLOOKUP(B333,#REF!,4,0)</f>
        <v>#REF!</v>
      </c>
      <c r="F333" s="96" t="e">
        <f>SUMIF(#REF!,B333,#REF!)</f>
        <v>#REF!</v>
      </c>
      <c r="G333" s="97" t="e">
        <f>VLOOKUP(B333,#REF!,7,0)</f>
        <v>#REF!</v>
      </c>
      <c r="H333" s="98" t="e">
        <f t="shared" si="10"/>
        <v>#REF!</v>
      </c>
      <c r="I333" s="99" t="e">
        <f>H333/#REF!</f>
        <v>#REF!</v>
      </c>
      <c r="J333" s="167" t="e">
        <f>SUM($I$10:I333)</f>
        <v>#REF!</v>
      </c>
      <c r="K333" s="107" t="e">
        <f t="shared" si="11"/>
        <v>#REF!</v>
      </c>
    </row>
    <row r="334" spans="2:11" ht="15.75" x14ac:dyDescent="0.25">
      <c r="B334" s="105" t="s">
        <v>181</v>
      </c>
      <c r="C334" s="94" t="e">
        <f>VLOOKUP(B334,#REF!,2,0)</f>
        <v>#REF!</v>
      </c>
      <c r="D334" s="95" t="e">
        <f>VLOOKUP(B334,#REF!,3,0)</f>
        <v>#REF!</v>
      </c>
      <c r="E334" s="94" t="e">
        <f>VLOOKUP(B334,#REF!,4,0)</f>
        <v>#REF!</v>
      </c>
      <c r="F334" s="96" t="e">
        <f>SUMIF(#REF!,B334,#REF!)</f>
        <v>#REF!</v>
      </c>
      <c r="G334" s="97" t="e">
        <f>VLOOKUP(B334,#REF!,7,0)</f>
        <v>#REF!</v>
      </c>
      <c r="H334" s="98" t="e">
        <f t="shared" si="10"/>
        <v>#REF!</v>
      </c>
      <c r="I334" s="99" t="e">
        <f>H334/#REF!</f>
        <v>#REF!</v>
      </c>
      <c r="J334" s="167" t="e">
        <f>SUM($I$10:I334)</f>
        <v>#REF!</v>
      </c>
      <c r="K334" s="107" t="e">
        <f t="shared" si="11"/>
        <v>#REF!</v>
      </c>
    </row>
    <row r="335" spans="2:11" ht="15.75" x14ac:dyDescent="0.25">
      <c r="B335" s="105">
        <v>91925</v>
      </c>
      <c r="C335" s="94" t="e">
        <f>VLOOKUP(B335,#REF!,2,0)</f>
        <v>#REF!</v>
      </c>
      <c r="D335" s="95" t="e">
        <f>VLOOKUP(B335,#REF!,3,0)</f>
        <v>#REF!</v>
      </c>
      <c r="E335" s="94" t="e">
        <f>VLOOKUP(B335,#REF!,4,0)</f>
        <v>#REF!</v>
      </c>
      <c r="F335" s="96" t="e">
        <f>SUMIF(#REF!,B335,#REF!)</f>
        <v>#REF!</v>
      </c>
      <c r="G335" s="97" t="e">
        <f>VLOOKUP(B335,#REF!,7,0)</f>
        <v>#REF!</v>
      </c>
      <c r="H335" s="98" t="e">
        <f t="shared" si="10"/>
        <v>#REF!</v>
      </c>
      <c r="I335" s="99" t="e">
        <f>H335/#REF!</f>
        <v>#REF!</v>
      </c>
      <c r="J335" s="167" t="e">
        <f>SUM($I$10:I335)</f>
        <v>#REF!</v>
      </c>
      <c r="K335" s="107" t="e">
        <f t="shared" si="11"/>
        <v>#REF!</v>
      </c>
    </row>
    <row r="336" spans="2:11" ht="15.75" x14ac:dyDescent="0.25">
      <c r="B336" s="105">
        <v>7010100081</v>
      </c>
      <c r="C336" s="94" t="e">
        <f>VLOOKUP(B336,#REF!,2,0)</f>
        <v>#REF!</v>
      </c>
      <c r="D336" s="95" t="e">
        <f>VLOOKUP(B336,#REF!,3,0)</f>
        <v>#REF!</v>
      </c>
      <c r="E336" s="94" t="e">
        <f>VLOOKUP(B336,#REF!,4,0)</f>
        <v>#REF!</v>
      </c>
      <c r="F336" s="96" t="e">
        <f>SUMIF(#REF!,B336,#REF!)</f>
        <v>#REF!</v>
      </c>
      <c r="G336" s="102" t="e">
        <f>VLOOKUP(B336,#REF!,7,0)</f>
        <v>#REF!</v>
      </c>
      <c r="H336" s="103" t="e">
        <f t="shared" si="10"/>
        <v>#REF!</v>
      </c>
      <c r="I336" s="104" t="e">
        <f>H336/#REF!</f>
        <v>#REF!</v>
      </c>
      <c r="J336" s="167" t="e">
        <f>SUM($I$10:I336)</f>
        <v>#REF!</v>
      </c>
      <c r="K336" s="107" t="e">
        <f t="shared" si="11"/>
        <v>#REF!</v>
      </c>
    </row>
    <row r="337" spans="2:11" ht="15.75" x14ac:dyDescent="0.25">
      <c r="B337" s="105">
        <v>94650</v>
      </c>
      <c r="C337" s="94" t="e">
        <f>VLOOKUP(B337,#REF!,2,0)</f>
        <v>#REF!</v>
      </c>
      <c r="D337" s="95" t="e">
        <f>VLOOKUP(B337,#REF!,3,0)</f>
        <v>#REF!</v>
      </c>
      <c r="E337" s="94" t="e">
        <f>VLOOKUP(B337,#REF!,4,0)</f>
        <v>#REF!</v>
      </c>
      <c r="F337" s="96" t="e">
        <f>SUMIF(#REF!,B337,#REF!)</f>
        <v>#REF!</v>
      </c>
      <c r="G337" s="97" t="e">
        <f>VLOOKUP(B337,#REF!,7,0)</f>
        <v>#REF!</v>
      </c>
      <c r="H337" s="98" t="e">
        <f t="shared" si="10"/>
        <v>#REF!</v>
      </c>
      <c r="I337" s="99" t="e">
        <f>H337/#REF!</f>
        <v>#REF!</v>
      </c>
      <c r="J337" s="167" t="e">
        <f>SUM($I$10:I337)</f>
        <v>#REF!</v>
      </c>
      <c r="K337" s="107" t="e">
        <f t="shared" si="11"/>
        <v>#REF!</v>
      </c>
    </row>
    <row r="338" spans="2:11" ht="15.75" x14ac:dyDescent="0.25">
      <c r="B338" s="105">
        <v>103092</v>
      </c>
      <c r="C338" s="94" t="e">
        <f>VLOOKUP(B338,#REF!,2,0)</f>
        <v>#REF!</v>
      </c>
      <c r="D338" s="95" t="e">
        <f>VLOOKUP(B338,#REF!,3,0)</f>
        <v>#REF!</v>
      </c>
      <c r="E338" s="94" t="e">
        <f>VLOOKUP(B338,#REF!,4,0)</f>
        <v>#REF!</v>
      </c>
      <c r="F338" s="96" t="e">
        <f>SUMIF(#REF!,B338,#REF!)</f>
        <v>#REF!</v>
      </c>
      <c r="G338" s="97" t="e">
        <f>VLOOKUP(B338,#REF!,7,0)</f>
        <v>#REF!</v>
      </c>
      <c r="H338" s="98" t="e">
        <f t="shared" si="10"/>
        <v>#REF!</v>
      </c>
      <c r="I338" s="99" t="e">
        <f>H338/#REF!</f>
        <v>#REF!</v>
      </c>
      <c r="J338" s="167" t="e">
        <f>SUM($I$10:I338)</f>
        <v>#REF!</v>
      </c>
      <c r="K338" s="107" t="e">
        <f t="shared" si="11"/>
        <v>#REF!</v>
      </c>
    </row>
    <row r="339" spans="2:11" ht="15.75" x14ac:dyDescent="0.25">
      <c r="B339" s="105">
        <v>94696</v>
      </c>
      <c r="C339" s="94" t="e">
        <f>VLOOKUP(B339,#REF!,2,0)</f>
        <v>#REF!</v>
      </c>
      <c r="D339" s="95" t="e">
        <f>VLOOKUP(B339,#REF!,3,0)</f>
        <v>#REF!</v>
      </c>
      <c r="E339" s="94" t="e">
        <f>VLOOKUP(B339,#REF!,4,0)</f>
        <v>#REF!</v>
      </c>
      <c r="F339" s="96" t="e">
        <f>SUMIF(#REF!,B339,#REF!)</f>
        <v>#REF!</v>
      </c>
      <c r="G339" s="102" t="e">
        <f>VLOOKUP(B339,#REF!,7,0)</f>
        <v>#REF!</v>
      </c>
      <c r="H339" s="103" t="e">
        <f t="shared" si="10"/>
        <v>#REF!</v>
      </c>
      <c r="I339" s="104" t="e">
        <f>H339/#REF!</f>
        <v>#REF!</v>
      </c>
      <c r="J339" s="167" t="e">
        <f>SUM($I$10:I339)</f>
        <v>#REF!</v>
      </c>
      <c r="K339" s="107" t="e">
        <f t="shared" si="11"/>
        <v>#REF!</v>
      </c>
    </row>
    <row r="340" spans="2:11" ht="15.75" x14ac:dyDescent="0.25">
      <c r="B340" s="105">
        <v>105393</v>
      </c>
      <c r="C340" s="94" t="e">
        <f>VLOOKUP(B340,#REF!,2,0)</f>
        <v>#REF!</v>
      </c>
      <c r="D340" s="95" t="e">
        <f>VLOOKUP(B340,#REF!,3,0)</f>
        <v>#REF!</v>
      </c>
      <c r="E340" s="94" t="e">
        <f>VLOOKUP(B340,#REF!,4,0)</f>
        <v>#REF!</v>
      </c>
      <c r="F340" s="96" t="e">
        <f>SUMIF(#REF!,B340,#REF!)</f>
        <v>#REF!</v>
      </c>
      <c r="G340" s="97" t="e">
        <f>VLOOKUP(B340,#REF!,7,0)</f>
        <v>#REF!</v>
      </c>
      <c r="H340" s="98" t="e">
        <f t="shared" si="10"/>
        <v>#REF!</v>
      </c>
      <c r="I340" s="99" t="e">
        <f>H340/#REF!</f>
        <v>#REF!</v>
      </c>
      <c r="J340" s="167" t="e">
        <f>SUM($I$10:I340)</f>
        <v>#REF!</v>
      </c>
      <c r="K340" s="107" t="e">
        <f t="shared" si="11"/>
        <v>#REF!</v>
      </c>
    </row>
    <row r="341" spans="2:11" ht="15.75" x14ac:dyDescent="0.25">
      <c r="B341" s="105">
        <v>94681</v>
      </c>
      <c r="C341" s="94" t="e">
        <f>VLOOKUP(B341,#REF!,2,0)</f>
        <v>#REF!</v>
      </c>
      <c r="D341" s="95" t="e">
        <f>VLOOKUP(B341,#REF!,3,0)</f>
        <v>#REF!</v>
      </c>
      <c r="E341" s="94" t="e">
        <f>VLOOKUP(B341,#REF!,4,0)</f>
        <v>#REF!</v>
      </c>
      <c r="F341" s="96" t="e">
        <f>SUMIF(#REF!,B341,#REF!)</f>
        <v>#REF!</v>
      </c>
      <c r="G341" s="102" t="e">
        <f>VLOOKUP(B341,#REF!,7,0)</f>
        <v>#REF!</v>
      </c>
      <c r="H341" s="103" t="e">
        <f t="shared" si="10"/>
        <v>#REF!</v>
      </c>
      <c r="I341" s="104" t="e">
        <f>H341/#REF!</f>
        <v>#REF!</v>
      </c>
      <c r="J341" s="167" t="e">
        <f>SUM($I$10:I341)</f>
        <v>#REF!</v>
      </c>
      <c r="K341" s="107" t="e">
        <f t="shared" si="11"/>
        <v>#REF!</v>
      </c>
    </row>
    <row r="342" spans="2:11" ht="15.75" x14ac:dyDescent="0.25">
      <c r="B342" s="105">
        <v>97087</v>
      </c>
      <c r="C342" s="94" t="e">
        <f>VLOOKUP(B342,#REF!,2,0)</f>
        <v>#REF!</v>
      </c>
      <c r="D342" s="95" t="e">
        <f>VLOOKUP(B342,#REF!,3,0)</f>
        <v>#REF!</v>
      </c>
      <c r="E342" s="94" t="e">
        <f>VLOOKUP(B342,#REF!,4,0)</f>
        <v>#REF!</v>
      </c>
      <c r="F342" s="96" t="e">
        <f>SUMIF(#REF!,B342,#REF!)</f>
        <v>#REF!</v>
      </c>
      <c r="G342" s="97" t="e">
        <f>VLOOKUP(B342,#REF!,7,0)</f>
        <v>#REF!</v>
      </c>
      <c r="H342" s="98" t="e">
        <f t="shared" si="10"/>
        <v>#REF!</v>
      </c>
      <c r="I342" s="99" t="e">
        <f>H342/#REF!</f>
        <v>#REF!</v>
      </c>
      <c r="J342" s="167" t="e">
        <f>SUM($I$10:I342)</f>
        <v>#REF!</v>
      </c>
      <c r="K342" s="107" t="e">
        <f t="shared" si="11"/>
        <v>#REF!</v>
      </c>
    </row>
    <row r="343" spans="2:11" ht="15.75" x14ac:dyDescent="0.25">
      <c r="B343" s="105" t="s">
        <v>185</v>
      </c>
      <c r="C343" s="94" t="e">
        <f>VLOOKUP(B343,#REF!,2,0)</f>
        <v>#REF!</v>
      </c>
      <c r="D343" s="95" t="e">
        <f>VLOOKUP(B343,#REF!,3,0)</f>
        <v>#REF!</v>
      </c>
      <c r="E343" s="94" t="e">
        <f>VLOOKUP(B343,#REF!,4,0)</f>
        <v>#REF!</v>
      </c>
      <c r="F343" s="96" t="e">
        <f>SUMIF(#REF!,B343,#REF!)</f>
        <v>#REF!</v>
      </c>
      <c r="G343" s="97" t="e">
        <f>VLOOKUP(B343,#REF!,7,0)</f>
        <v>#REF!</v>
      </c>
      <c r="H343" s="98" t="e">
        <f t="shared" si="10"/>
        <v>#REF!</v>
      </c>
      <c r="I343" s="99" t="e">
        <f>H343/#REF!</f>
        <v>#REF!</v>
      </c>
      <c r="J343" s="167" t="e">
        <f>SUM($I$10:I343)</f>
        <v>#REF!</v>
      </c>
      <c r="K343" s="107" t="e">
        <f t="shared" si="11"/>
        <v>#REF!</v>
      </c>
    </row>
    <row r="344" spans="2:11" ht="15.75" x14ac:dyDescent="0.25">
      <c r="B344" s="105" t="s">
        <v>196</v>
      </c>
      <c r="C344" s="94" t="e">
        <f>VLOOKUP(B344,#REF!,2,0)</f>
        <v>#REF!</v>
      </c>
      <c r="D344" s="95" t="e">
        <f>VLOOKUP(B344,#REF!,3,0)</f>
        <v>#REF!</v>
      </c>
      <c r="E344" s="94" t="e">
        <f>VLOOKUP(B344,#REF!,4,0)</f>
        <v>#REF!</v>
      </c>
      <c r="F344" s="96" t="e">
        <f>SUMIF(#REF!,B344,#REF!)</f>
        <v>#REF!</v>
      </c>
      <c r="G344" s="97" t="e">
        <f>VLOOKUP(B344,#REF!,7,0)</f>
        <v>#REF!</v>
      </c>
      <c r="H344" s="98" t="e">
        <f t="shared" si="10"/>
        <v>#REF!</v>
      </c>
      <c r="I344" s="99" t="e">
        <f>H344/#REF!</f>
        <v>#REF!</v>
      </c>
      <c r="J344" s="167" t="e">
        <f>SUM($I$10:I344)</f>
        <v>#REF!</v>
      </c>
      <c r="K344" s="107" t="e">
        <f t="shared" si="11"/>
        <v>#REF!</v>
      </c>
    </row>
    <row r="345" spans="2:11" ht="15.75" x14ac:dyDescent="0.25">
      <c r="B345" s="105">
        <v>103126</v>
      </c>
      <c r="C345" s="94" t="e">
        <f>VLOOKUP(B345,#REF!,2,0)</f>
        <v>#REF!</v>
      </c>
      <c r="D345" s="95" t="e">
        <f>VLOOKUP(B345,#REF!,3,0)</f>
        <v>#REF!</v>
      </c>
      <c r="E345" s="94" t="e">
        <f>VLOOKUP(B345,#REF!,4,0)</f>
        <v>#REF!</v>
      </c>
      <c r="F345" s="96" t="e">
        <f>SUMIF(#REF!,B345,#REF!)</f>
        <v>#REF!</v>
      </c>
      <c r="G345" s="97" t="e">
        <f>VLOOKUP(B345,#REF!,7,0)</f>
        <v>#REF!</v>
      </c>
      <c r="H345" s="98" t="e">
        <f t="shared" si="10"/>
        <v>#REF!</v>
      </c>
      <c r="I345" s="99" t="e">
        <f>H345/#REF!</f>
        <v>#REF!</v>
      </c>
      <c r="J345" s="167" t="e">
        <f>SUM($I$10:I345)</f>
        <v>#REF!</v>
      </c>
      <c r="K345" s="107" t="e">
        <f t="shared" si="11"/>
        <v>#REF!</v>
      </c>
    </row>
    <row r="346" spans="2:11" ht="15.75" x14ac:dyDescent="0.25">
      <c r="B346" s="105">
        <v>105812</v>
      </c>
      <c r="C346" s="94" t="e">
        <f>VLOOKUP(B346,#REF!,2,0)</f>
        <v>#REF!</v>
      </c>
      <c r="D346" s="95" t="e">
        <f>VLOOKUP(B346,#REF!,3,0)</f>
        <v>#REF!</v>
      </c>
      <c r="E346" s="94" t="e">
        <f>VLOOKUP(B346,#REF!,4,0)</f>
        <v>#REF!</v>
      </c>
      <c r="F346" s="96" t="e">
        <f>SUMIF(#REF!,B346,#REF!)</f>
        <v>#REF!</v>
      </c>
      <c r="G346" s="97" t="e">
        <f>VLOOKUP(B346,#REF!,7,0)</f>
        <v>#REF!</v>
      </c>
      <c r="H346" s="98" t="e">
        <f t="shared" si="10"/>
        <v>#REF!</v>
      </c>
      <c r="I346" s="99" t="e">
        <f>H346/#REF!</f>
        <v>#REF!</v>
      </c>
      <c r="J346" s="167" t="e">
        <f>SUM($I$10:I346)</f>
        <v>#REF!</v>
      </c>
      <c r="K346" s="107" t="e">
        <f t="shared" si="11"/>
        <v>#REF!</v>
      </c>
    </row>
    <row r="347" spans="2:11" ht="15.75" x14ac:dyDescent="0.25">
      <c r="B347" s="105">
        <v>96536</v>
      </c>
      <c r="C347" s="94" t="e">
        <f>VLOOKUP(B347,#REF!,2,0)</f>
        <v>#REF!</v>
      </c>
      <c r="D347" s="95" t="e">
        <f>VLOOKUP(B347,#REF!,3,0)</f>
        <v>#REF!</v>
      </c>
      <c r="E347" s="94" t="e">
        <f>VLOOKUP(B347,#REF!,4,0)</f>
        <v>#REF!</v>
      </c>
      <c r="F347" s="96" t="e">
        <f>SUMIF(#REF!,B347,#REF!)</f>
        <v>#REF!</v>
      </c>
      <c r="G347" s="97" t="e">
        <f>VLOOKUP(B347,#REF!,7,0)</f>
        <v>#REF!</v>
      </c>
      <c r="H347" s="98" t="e">
        <f t="shared" si="10"/>
        <v>#REF!</v>
      </c>
      <c r="I347" s="99" t="e">
        <f>H347/#REF!</f>
        <v>#REF!</v>
      </c>
      <c r="J347" s="167" t="e">
        <f>SUM($I$10:I347)</f>
        <v>#REF!</v>
      </c>
      <c r="K347" s="107" t="e">
        <f t="shared" si="11"/>
        <v>#REF!</v>
      </c>
    </row>
    <row r="348" spans="2:11" ht="15.75" x14ac:dyDescent="0.25">
      <c r="B348" s="105">
        <v>89609</v>
      </c>
      <c r="C348" s="94" t="e">
        <f>VLOOKUP(B348,#REF!,2,0)</f>
        <v>#REF!</v>
      </c>
      <c r="D348" s="95" t="e">
        <f>VLOOKUP(B348,#REF!,3,0)</f>
        <v>#REF!</v>
      </c>
      <c r="E348" s="94" t="e">
        <f>VLOOKUP(B348,#REF!,4,0)</f>
        <v>#REF!</v>
      </c>
      <c r="F348" s="96" t="e">
        <f>SUMIF(#REF!,B348,#REF!)</f>
        <v>#REF!</v>
      </c>
      <c r="G348" s="97" t="e">
        <f>VLOOKUP(B348,#REF!,7,0)</f>
        <v>#REF!</v>
      </c>
      <c r="H348" s="98" t="e">
        <f t="shared" si="10"/>
        <v>#REF!</v>
      </c>
      <c r="I348" s="99" t="e">
        <f>H348/#REF!</f>
        <v>#REF!</v>
      </c>
      <c r="J348" s="167" t="e">
        <f>SUM($I$10:I348)</f>
        <v>#REF!</v>
      </c>
      <c r="K348" s="107" t="e">
        <f t="shared" si="11"/>
        <v>#REF!</v>
      </c>
    </row>
    <row r="349" spans="2:11" ht="15.75" x14ac:dyDescent="0.25">
      <c r="B349" s="105">
        <v>105394</v>
      </c>
      <c r="C349" s="94" t="e">
        <f>VLOOKUP(B349,#REF!,2,0)</f>
        <v>#REF!</v>
      </c>
      <c r="D349" s="95" t="e">
        <f>VLOOKUP(B349,#REF!,3,0)</f>
        <v>#REF!</v>
      </c>
      <c r="E349" s="94" t="e">
        <f>VLOOKUP(B349,#REF!,4,0)</f>
        <v>#REF!</v>
      </c>
      <c r="F349" s="96" t="e">
        <f>SUMIF(#REF!,B349,#REF!)</f>
        <v>#REF!</v>
      </c>
      <c r="G349" s="97" t="e">
        <f>VLOOKUP(B349,#REF!,7,0)</f>
        <v>#REF!</v>
      </c>
      <c r="H349" s="98" t="e">
        <f t="shared" si="10"/>
        <v>#REF!</v>
      </c>
      <c r="I349" s="99" t="e">
        <f>H349/#REF!</f>
        <v>#REF!</v>
      </c>
      <c r="J349" s="167" t="e">
        <f>SUM($I$10:I349)</f>
        <v>#REF!</v>
      </c>
      <c r="K349" s="107" t="e">
        <f t="shared" si="11"/>
        <v>#REF!</v>
      </c>
    </row>
    <row r="350" spans="2:11" ht="15.75" x14ac:dyDescent="0.25">
      <c r="B350" s="105">
        <v>91927</v>
      </c>
      <c r="C350" s="94" t="e">
        <f>VLOOKUP(B350,#REF!,2,0)</f>
        <v>#REF!</v>
      </c>
      <c r="D350" s="95" t="e">
        <f>VLOOKUP(B350,#REF!,3,0)</f>
        <v>#REF!</v>
      </c>
      <c r="E350" s="94" t="e">
        <f>VLOOKUP(B350,#REF!,4,0)</f>
        <v>#REF!</v>
      </c>
      <c r="F350" s="96" t="e">
        <f>SUMIF(#REF!,B350,#REF!)</f>
        <v>#REF!</v>
      </c>
      <c r="G350" s="97" t="e">
        <f>VLOOKUP(B350,#REF!,7,0)</f>
        <v>#REF!</v>
      </c>
      <c r="H350" s="98" t="e">
        <f t="shared" si="10"/>
        <v>#REF!</v>
      </c>
      <c r="I350" s="99" t="e">
        <f>H350/#REF!</f>
        <v>#REF!</v>
      </c>
      <c r="J350" s="167" t="e">
        <f>SUM($I$10:I350)</f>
        <v>#REF!</v>
      </c>
      <c r="K350" s="107" t="e">
        <f t="shared" si="11"/>
        <v>#REF!</v>
      </c>
    </row>
    <row r="351" spans="2:11" ht="15.75" x14ac:dyDescent="0.25">
      <c r="B351" s="105">
        <v>103799</v>
      </c>
      <c r="C351" s="94" t="e">
        <f>VLOOKUP(B351,#REF!,2,0)</f>
        <v>#REF!</v>
      </c>
      <c r="D351" s="95" t="e">
        <f>VLOOKUP(B351,#REF!,3,0)</f>
        <v>#REF!</v>
      </c>
      <c r="E351" s="94" t="e">
        <f>VLOOKUP(B351,#REF!,4,0)</f>
        <v>#REF!</v>
      </c>
      <c r="F351" s="96" t="e">
        <f>SUMIF(#REF!,B351,#REF!)</f>
        <v>#REF!</v>
      </c>
      <c r="G351" s="97" t="e">
        <f>VLOOKUP(B351,#REF!,7,0)</f>
        <v>#REF!</v>
      </c>
      <c r="H351" s="98" t="e">
        <f t="shared" si="10"/>
        <v>#REF!</v>
      </c>
      <c r="I351" s="99" t="e">
        <f>H351/#REF!</f>
        <v>#REF!</v>
      </c>
      <c r="J351" s="167" t="e">
        <f>SUM($I$10:I351)</f>
        <v>#REF!</v>
      </c>
      <c r="K351" s="107" t="e">
        <f t="shared" si="11"/>
        <v>#REF!</v>
      </c>
    </row>
    <row r="352" spans="2:11" ht="15.75" x14ac:dyDescent="0.25">
      <c r="B352" s="105">
        <v>103122</v>
      </c>
      <c r="C352" s="94" t="e">
        <f>VLOOKUP(B352,#REF!,2,0)</f>
        <v>#REF!</v>
      </c>
      <c r="D352" s="95" t="e">
        <f>VLOOKUP(B352,#REF!,3,0)</f>
        <v>#REF!</v>
      </c>
      <c r="E352" s="94" t="e">
        <f>VLOOKUP(B352,#REF!,4,0)</f>
        <v>#REF!</v>
      </c>
      <c r="F352" s="96" t="e">
        <f>SUMIF(#REF!,B352,#REF!)</f>
        <v>#REF!</v>
      </c>
      <c r="G352" s="97" t="e">
        <f>VLOOKUP(B352,#REF!,7,0)</f>
        <v>#REF!</v>
      </c>
      <c r="H352" s="98" t="e">
        <f t="shared" si="10"/>
        <v>#REF!</v>
      </c>
      <c r="I352" s="99" t="e">
        <f>H352/#REF!</f>
        <v>#REF!</v>
      </c>
      <c r="J352" s="167" t="e">
        <f>SUM($I$10:I352)</f>
        <v>#REF!</v>
      </c>
      <c r="K352" s="107" t="e">
        <f t="shared" si="11"/>
        <v>#REF!</v>
      </c>
    </row>
    <row r="353" spans="2:11" ht="15.75" x14ac:dyDescent="0.25">
      <c r="B353" s="105" t="s">
        <v>133</v>
      </c>
      <c r="C353" s="94" t="e">
        <f>VLOOKUP(B353,#REF!,2,0)</f>
        <v>#REF!</v>
      </c>
      <c r="D353" s="95" t="e">
        <f>VLOOKUP(B353,#REF!,3,0)</f>
        <v>#REF!</v>
      </c>
      <c r="E353" s="94" t="e">
        <f>VLOOKUP(B353,#REF!,4,0)</f>
        <v>#REF!</v>
      </c>
      <c r="F353" s="96" t="e">
        <f>SUMIF(#REF!,B353,#REF!)</f>
        <v>#REF!</v>
      </c>
      <c r="G353" s="97" t="e">
        <f>VLOOKUP(B353,#REF!,7,0)</f>
        <v>#REF!</v>
      </c>
      <c r="H353" s="98" t="e">
        <f t="shared" si="10"/>
        <v>#REF!</v>
      </c>
      <c r="I353" s="99" t="e">
        <f>H353/#REF!</f>
        <v>#REF!</v>
      </c>
      <c r="J353" s="167" t="e">
        <f>SUM($I$10:I353)</f>
        <v>#REF!</v>
      </c>
      <c r="K353" s="107" t="e">
        <f t="shared" si="11"/>
        <v>#REF!</v>
      </c>
    </row>
    <row r="354" spans="2:11" ht="15.75" x14ac:dyDescent="0.25">
      <c r="B354" s="105">
        <v>94652</v>
      </c>
      <c r="C354" s="94" t="e">
        <f>VLOOKUP(B354,#REF!,2,0)</f>
        <v>#REF!</v>
      </c>
      <c r="D354" s="95" t="e">
        <f>VLOOKUP(B354,#REF!,3,0)</f>
        <v>#REF!</v>
      </c>
      <c r="E354" s="94" t="e">
        <f>VLOOKUP(B354,#REF!,4,0)</f>
        <v>#REF!</v>
      </c>
      <c r="F354" s="96" t="e">
        <f>SUMIF(#REF!,B354,#REF!)</f>
        <v>#REF!</v>
      </c>
      <c r="G354" s="97" t="e">
        <f>VLOOKUP(B354,#REF!,7,0)</f>
        <v>#REF!</v>
      </c>
      <c r="H354" s="98" t="e">
        <f t="shared" si="10"/>
        <v>#REF!</v>
      </c>
      <c r="I354" s="99" t="e">
        <f>H354/#REF!</f>
        <v>#REF!</v>
      </c>
      <c r="J354" s="167" t="e">
        <f>SUM($I$10:I354)</f>
        <v>#REF!</v>
      </c>
      <c r="K354" s="107" t="e">
        <f t="shared" si="11"/>
        <v>#REF!</v>
      </c>
    </row>
    <row r="355" spans="2:11" ht="15.75" x14ac:dyDescent="0.25">
      <c r="B355" s="105">
        <v>105392</v>
      </c>
      <c r="C355" s="94" t="e">
        <f>VLOOKUP(B355,#REF!,2,0)</f>
        <v>#REF!</v>
      </c>
      <c r="D355" s="95" t="e">
        <f>VLOOKUP(B355,#REF!,3,0)</f>
        <v>#REF!</v>
      </c>
      <c r="E355" s="94" t="e">
        <f>VLOOKUP(B355,#REF!,4,0)</f>
        <v>#REF!</v>
      </c>
      <c r="F355" s="96" t="e">
        <f>SUMIF(#REF!,B355,#REF!)</f>
        <v>#REF!</v>
      </c>
      <c r="G355" s="102" t="e">
        <f>VLOOKUP(B355,#REF!,7,0)</f>
        <v>#REF!</v>
      </c>
      <c r="H355" s="103" t="e">
        <f t="shared" si="10"/>
        <v>#REF!</v>
      </c>
      <c r="I355" s="104" t="e">
        <f>H355/#REF!</f>
        <v>#REF!</v>
      </c>
      <c r="J355" s="167" t="e">
        <f>SUM($I$10:I355)</f>
        <v>#REF!</v>
      </c>
      <c r="K355" s="107" t="e">
        <f t="shared" si="11"/>
        <v>#REF!</v>
      </c>
    </row>
    <row r="356" spans="2:11" ht="15.75" x14ac:dyDescent="0.25">
      <c r="B356" s="105">
        <v>106027</v>
      </c>
      <c r="C356" s="94" t="e">
        <f>VLOOKUP(B356,#REF!,2,0)</f>
        <v>#REF!</v>
      </c>
      <c r="D356" s="95" t="e">
        <f>VLOOKUP(B356,#REF!,3,0)</f>
        <v>#REF!</v>
      </c>
      <c r="E356" s="94" t="e">
        <f>VLOOKUP(B356,#REF!,4,0)</f>
        <v>#REF!</v>
      </c>
      <c r="F356" s="96" t="e">
        <f>SUMIF(#REF!,B356,#REF!)</f>
        <v>#REF!</v>
      </c>
      <c r="G356" s="97" t="e">
        <f>VLOOKUP(B356,#REF!,7,0)</f>
        <v>#REF!</v>
      </c>
      <c r="H356" s="98" t="e">
        <f t="shared" si="10"/>
        <v>#REF!</v>
      </c>
      <c r="I356" s="99" t="e">
        <f>H356/#REF!</f>
        <v>#REF!</v>
      </c>
      <c r="J356" s="167" t="e">
        <f>SUM($I$10:I356)</f>
        <v>#REF!</v>
      </c>
      <c r="K356" s="107" t="e">
        <f t="shared" si="11"/>
        <v>#REF!</v>
      </c>
    </row>
    <row r="357" spans="2:11" ht="15.75" x14ac:dyDescent="0.25">
      <c r="B357" s="105">
        <v>94496</v>
      </c>
      <c r="C357" s="94" t="e">
        <f>VLOOKUP(B357,#REF!,2,0)</f>
        <v>#REF!</v>
      </c>
      <c r="D357" s="95" t="e">
        <f>VLOOKUP(B357,#REF!,3,0)</f>
        <v>#REF!</v>
      </c>
      <c r="E357" s="94" t="e">
        <f>VLOOKUP(B357,#REF!,4,0)</f>
        <v>#REF!</v>
      </c>
      <c r="F357" s="96" t="e">
        <f>SUMIF(#REF!,B357,#REF!)</f>
        <v>#REF!</v>
      </c>
      <c r="G357" s="97" t="e">
        <f>VLOOKUP(B357,#REF!,7,0)</f>
        <v>#REF!</v>
      </c>
      <c r="H357" s="98" t="e">
        <f t="shared" si="10"/>
        <v>#REF!</v>
      </c>
      <c r="I357" s="99" t="e">
        <f>H357/#REF!</f>
        <v>#REF!</v>
      </c>
      <c r="J357" s="167" t="e">
        <f>SUM($I$10:I357)</f>
        <v>#REF!</v>
      </c>
      <c r="K357" s="107" t="e">
        <f t="shared" si="11"/>
        <v>#REF!</v>
      </c>
    </row>
    <row r="358" spans="2:11" ht="15.75" x14ac:dyDescent="0.25">
      <c r="B358" s="105">
        <v>105280</v>
      </c>
      <c r="C358" s="94" t="e">
        <f>VLOOKUP(B358,#REF!,2,0)</f>
        <v>#REF!</v>
      </c>
      <c r="D358" s="95" t="e">
        <f>VLOOKUP(B358,#REF!,3,0)</f>
        <v>#REF!</v>
      </c>
      <c r="E358" s="94" t="e">
        <f>VLOOKUP(B358,#REF!,4,0)</f>
        <v>#REF!</v>
      </c>
      <c r="F358" s="96" t="e">
        <f>SUMIF(#REF!,B358,#REF!)</f>
        <v>#REF!</v>
      </c>
      <c r="G358" s="102" t="e">
        <f>VLOOKUP(B358,#REF!,7,0)</f>
        <v>#REF!</v>
      </c>
      <c r="H358" s="103" t="e">
        <f t="shared" si="10"/>
        <v>#REF!</v>
      </c>
      <c r="I358" s="104" t="e">
        <f>H358/#REF!</f>
        <v>#REF!</v>
      </c>
      <c r="J358" s="167" t="e">
        <f>SUM($I$10:I358)</f>
        <v>#REF!</v>
      </c>
      <c r="K358" s="107" t="e">
        <f t="shared" si="11"/>
        <v>#REF!</v>
      </c>
    </row>
    <row r="359" spans="2:11" ht="15.75" x14ac:dyDescent="0.25">
      <c r="B359" s="105" t="s">
        <v>67</v>
      </c>
      <c r="C359" s="94" t="e">
        <f>VLOOKUP(B359,#REF!,2,0)</f>
        <v>#REF!</v>
      </c>
      <c r="D359" s="95" t="e">
        <f>VLOOKUP(B359,#REF!,3,0)</f>
        <v>#REF!</v>
      </c>
      <c r="E359" s="94" t="e">
        <f>VLOOKUP(B359,#REF!,4,0)</f>
        <v>#REF!</v>
      </c>
      <c r="F359" s="96" t="e">
        <f>SUMIF(#REF!,B359,#REF!)</f>
        <v>#REF!</v>
      </c>
      <c r="G359" s="97" t="e">
        <f>VLOOKUP(B359,#REF!,7,0)</f>
        <v>#REF!</v>
      </c>
      <c r="H359" s="98" t="e">
        <f t="shared" si="10"/>
        <v>#REF!</v>
      </c>
      <c r="I359" s="99" t="e">
        <f>H359/#REF!</f>
        <v>#REF!</v>
      </c>
      <c r="J359" s="167" t="e">
        <f>SUM($I$10:I359)</f>
        <v>#REF!</v>
      </c>
      <c r="K359" s="107" t="e">
        <f t="shared" si="11"/>
        <v>#REF!</v>
      </c>
    </row>
    <row r="360" spans="2:11" ht="15.75" x14ac:dyDescent="0.25">
      <c r="B360" s="105">
        <v>92772</v>
      </c>
      <c r="C360" s="94" t="e">
        <f>VLOOKUP(B360,#REF!,2,0)</f>
        <v>#REF!</v>
      </c>
      <c r="D360" s="95" t="e">
        <f>VLOOKUP(B360,#REF!,3,0)</f>
        <v>#REF!</v>
      </c>
      <c r="E360" s="94" t="e">
        <f>VLOOKUP(B360,#REF!,4,0)</f>
        <v>#REF!</v>
      </c>
      <c r="F360" s="96" t="e">
        <f>SUMIF(#REF!,B360,#REF!)</f>
        <v>#REF!</v>
      </c>
      <c r="G360" s="97" t="e">
        <f>VLOOKUP(B360,#REF!,7,0)</f>
        <v>#REF!</v>
      </c>
      <c r="H360" s="98" t="e">
        <f t="shared" si="10"/>
        <v>#REF!</v>
      </c>
      <c r="I360" s="99" t="e">
        <f>H360/#REF!</f>
        <v>#REF!</v>
      </c>
      <c r="J360" s="167" t="e">
        <f>SUM($I$10:I360)</f>
        <v>#REF!</v>
      </c>
      <c r="K360" s="107" t="e">
        <f t="shared" si="11"/>
        <v>#REF!</v>
      </c>
    </row>
    <row r="361" spans="2:11" ht="15.75" x14ac:dyDescent="0.25">
      <c r="B361" s="105">
        <v>99621</v>
      </c>
      <c r="C361" s="94" t="e">
        <f>VLOOKUP(B361,#REF!,2,0)</f>
        <v>#REF!</v>
      </c>
      <c r="D361" s="95" t="e">
        <f>VLOOKUP(B361,#REF!,3,0)</f>
        <v>#REF!</v>
      </c>
      <c r="E361" s="94" t="e">
        <f>VLOOKUP(B361,#REF!,4,0)</f>
        <v>#REF!</v>
      </c>
      <c r="F361" s="96" t="e">
        <f>SUMIF(#REF!,B361,#REF!)</f>
        <v>#REF!</v>
      </c>
      <c r="G361" s="97" t="e">
        <f>VLOOKUP(B361,#REF!,7,0)</f>
        <v>#REF!</v>
      </c>
      <c r="H361" s="98" t="e">
        <f t="shared" si="10"/>
        <v>#REF!</v>
      </c>
      <c r="I361" s="99" t="e">
        <f>H361/#REF!</f>
        <v>#REF!</v>
      </c>
      <c r="J361" s="167" t="e">
        <f>SUM($I$10:I361)</f>
        <v>#REF!</v>
      </c>
      <c r="K361" s="107" t="e">
        <f t="shared" si="11"/>
        <v>#REF!</v>
      </c>
    </row>
    <row r="362" spans="2:11" ht="15.75" x14ac:dyDescent="0.25">
      <c r="B362" s="105">
        <v>94677</v>
      </c>
      <c r="C362" s="94" t="e">
        <f>VLOOKUP(B362,#REF!,2,0)</f>
        <v>#REF!</v>
      </c>
      <c r="D362" s="95" t="e">
        <f>VLOOKUP(B362,#REF!,3,0)</f>
        <v>#REF!</v>
      </c>
      <c r="E362" s="94" t="e">
        <f>VLOOKUP(B362,#REF!,4,0)</f>
        <v>#REF!</v>
      </c>
      <c r="F362" s="96" t="e">
        <f>SUMIF(#REF!,B362,#REF!)</f>
        <v>#REF!</v>
      </c>
      <c r="G362" s="97" t="e">
        <f>VLOOKUP(B362,#REF!,7,0)</f>
        <v>#REF!</v>
      </c>
      <c r="H362" s="98" t="e">
        <f t="shared" si="10"/>
        <v>#REF!</v>
      </c>
      <c r="I362" s="99" t="e">
        <f>H362/#REF!</f>
        <v>#REF!</v>
      </c>
      <c r="J362" s="167" t="e">
        <f>SUM($I$10:I362)</f>
        <v>#REF!</v>
      </c>
      <c r="K362" s="107" t="e">
        <f t="shared" si="11"/>
        <v>#REF!</v>
      </c>
    </row>
    <row r="363" spans="2:11" ht="15.75" x14ac:dyDescent="0.25">
      <c r="B363" s="105">
        <v>101917</v>
      </c>
      <c r="C363" s="94" t="e">
        <f>VLOOKUP(B363,#REF!,2,0)</f>
        <v>#REF!</v>
      </c>
      <c r="D363" s="95" t="e">
        <f>VLOOKUP(B363,#REF!,3,0)</f>
        <v>#REF!</v>
      </c>
      <c r="E363" s="94" t="e">
        <f>VLOOKUP(B363,#REF!,4,0)</f>
        <v>#REF!</v>
      </c>
      <c r="F363" s="96" t="e">
        <f>SUMIF(#REF!,B363,#REF!)</f>
        <v>#REF!</v>
      </c>
      <c r="G363" s="97" t="e">
        <f>VLOOKUP(B363,#REF!,7,0)</f>
        <v>#REF!</v>
      </c>
      <c r="H363" s="98" t="e">
        <f t="shared" si="10"/>
        <v>#REF!</v>
      </c>
      <c r="I363" s="99" t="e">
        <f>H363/#REF!</f>
        <v>#REF!</v>
      </c>
      <c r="J363" s="167" t="e">
        <f>SUM($I$10:I363)</f>
        <v>#REF!</v>
      </c>
      <c r="K363" s="107" t="e">
        <f t="shared" si="11"/>
        <v>#REF!</v>
      </c>
    </row>
    <row r="364" spans="2:11" ht="15.75" x14ac:dyDescent="0.25">
      <c r="B364" s="105">
        <v>39145</v>
      </c>
      <c r="C364" s="94" t="e">
        <f>VLOOKUP(B364,#REF!,2,0)</f>
        <v>#REF!</v>
      </c>
      <c r="D364" s="95" t="e">
        <f>VLOOKUP(B364,#REF!,3,0)</f>
        <v>#REF!</v>
      </c>
      <c r="E364" s="94" t="e">
        <f>VLOOKUP(B364,#REF!,4,0)</f>
        <v>#REF!</v>
      </c>
      <c r="F364" s="96" t="e">
        <f>SUMIF(#REF!,B364,#REF!)</f>
        <v>#REF!</v>
      </c>
      <c r="G364" s="97" t="e">
        <f>VLOOKUP(B364,#REF!,7,0)</f>
        <v>#REF!</v>
      </c>
      <c r="H364" s="98" t="e">
        <f t="shared" si="10"/>
        <v>#REF!</v>
      </c>
      <c r="I364" s="99" t="e">
        <f>H364/#REF!</f>
        <v>#REF!</v>
      </c>
      <c r="J364" s="167" t="e">
        <f>SUM($I$10:I364)</f>
        <v>#REF!</v>
      </c>
      <c r="K364" s="107" t="e">
        <f t="shared" si="11"/>
        <v>#REF!</v>
      </c>
    </row>
    <row r="365" spans="2:11" ht="15.75" x14ac:dyDescent="0.25">
      <c r="B365" s="105" t="s">
        <v>33</v>
      </c>
      <c r="C365" s="94" t="e">
        <f>VLOOKUP(B365,#REF!,2,0)</f>
        <v>#REF!</v>
      </c>
      <c r="D365" s="95" t="e">
        <f>VLOOKUP(B365,#REF!,3,0)</f>
        <v>#REF!</v>
      </c>
      <c r="E365" s="94" t="e">
        <f>VLOOKUP(B365,#REF!,4,0)</f>
        <v>#REF!</v>
      </c>
      <c r="F365" s="96" t="e">
        <f>SUMIF(#REF!,B365,#REF!)</f>
        <v>#REF!</v>
      </c>
      <c r="G365" s="102" t="e">
        <f>VLOOKUP(B365,#REF!,7,0)</f>
        <v>#REF!</v>
      </c>
      <c r="H365" s="103" t="e">
        <f t="shared" si="10"/>
        <v>#REF!</v>
      </c>
      <c r="I365" s="104" t="e">
        <f>H365/#REF!</f>
        <v>#REF!</v>
      </c>
      <c r="J365" s="167" t="e">
        <f>SUM($I$10:I365)</f>
        <v>#REF!</v>
      </c>
      <c r="K365" s="107" t="e">
        <f t="shared" si="11"/>
        <v>#REF!</v>
      </c>
    </row>
    <row r="366" spans="2:11" ht="15.75" x14ac:dyDescent="0.25">
      <c r="B366" s="105">
        <v>95796</v>
      </c>
      <c r="C366" s="94" t="e">
        <f>VLOOKUP(B366,#REF!,2,0)</f>
        <v>#REF!</v>
      </c>
      <c r="D366" s="95" t="e">
        <f>VLOOKUP(B366,#REF!,3,0)</f>
        <v>#REF!</v>
      </c>
      <c r="E366" s="94" t="e">
        <f>VLOOKUP(B366,#REF!,4,0)</f>
        <v>#REF!</v>
      </c>
      <c r="F366" s="96" t="e">
        <f>SUMIF(#REF!,B366,#REF!)</f>
        <v>#REF!</v>
      </c>
      <c r="G366" s="97" t="e">
        <f>VLOOKUP(B366,#REF!,7,0)</f>
        <v>#REF!</v>
      </c>
      <c r="H366" s="98" t="e">
        <f t="shared" si="10"/>
        <v>#REF!</v>
      </c>
      <c r="I366" s="99" t="e">
        <f>H366/#REF!</f>
        <v>#REF!</v>
      </c>
      <c r="J366" s="167" t="e">
        <f>SUM($I$10:I366)</f>
        <v>#REF!</v>
      </c>
      <c r="K366" s="107" t="e">
        <f t="shared" si="11"/>
        <v>#REF!</v>
      </c>
    </row>
    <row r="367" spans="2:11" ht="15.75" x14ac:dyDescent="0.25">
      <c r="B367" s="105">
        <v>89507</v>
      </c>
      <c r="C367" s="94" t="e">
        <f>VLOOKUP(B367,#REF!,2,0)</f>
        <v>#REF!</v>
      </c>
      <c r="D367" s="95" t="e">
        <f>VLOOKUP(B367,#REF!,3,0)</f>
        <v>#REF!</v>
      </c>
      <c r="E367" s="94" t="e">
        <f>VLOOKUP(B367,#REF!,4,0)</f>
        <v>#REF!</v>
      </c>
      <c r="F367" s="96" t="e">
        <f>SUMIF(#REF!,B367,#REF!)</f>
        <v>#REF!</v>
      </c>
      <c r="G367" s="97" t="e">
        <f>VLOOKUP(B367,#REF!,7,0)</f>
        <v>#REF!</v>
      </c>
      <c r="H367" s="98" t="e">
        <f t="shared" si="10"/>
        <v>#REF!</v>
      </c>
      <c r="I367" s="99" t="e">
        <f>H367/#REF!</f>
        <v>#REF!</v>
      </c>
      <c r="J367" s="167" t="e">
        <f>SUM($I$10:I367)</f>
        <v>#REF!</v>
      </c>
      <c r="K367" s="107" t="e">
        <f t="shared" si="11"/>
        <v>#REF!</v>
      </c>
    </row>
    <row r="368" spans="2:11" ht="15.75" x14ac:dyDescent="0.25">
      <c r="B368" s="105">
        <v>94664</v>
      </c>
      <c r="C368" s="94" t="e">
        <f>VLOOKUP(B368,#REF!,2,0)</f>
        <v>#REF!</v>
      </c>
      <c r="D368" s="95" t="e">
        <f>VLOOKUP(B368,#REF!,3,0)</f>
        <v>#REF!</v>
      </c>
      <c r="E368" s="94" t="e">
        <f>VLOOKUP(B368,#REF!,4,0)</f>
        <v>#REF!</v>
      </c>
      <c r="F368" s="96" t="e">
        <f>SUMIF(#REF!,B368,#REF!)</f>
        <v>#REF!</v>
      </c>
      <c r="G368" s="97" t="e">
        <f>VLOOKUP(B368,#REF!,7,0)</f>
        <v>#REF!</v>
      </c>
      <c r="H368" s="98" t="e">
        <f t="shared" si="10"/>
        <v>#REF!</v>
      </c>
      <c r="I368" s="99" t="e">
        <f>H368/#REF!</f>
        <v>#REF!</v>
      </c>
      <c r="J368" s="167" t="e">
        <f>SUM($I$10:I368)</f>
        <v>#REF!</v>
      </c>
      <c r="K368" s="107" t="e">
        <f t="shared" si="11"/>
        <v>#REF!</v>
      </c>
    </row>
    <row r="369" spans="2:11" ht="15.75" x14ac:dyDescent="0.25">
      <c r="B369" s="105">
        <v>97141</v>
      </c>
      <c r="C369" s="94" t="e">
        <f>VLOOKUP(B369,#REF!,2,0)</f>
        <v>#REF!</v>
      </c>
      <c r="D369" s="95" t="e">
        <f>VLOOKUP(B369,#REF!,3,0)</f>
        <v>#REF!</v>
      </c>
      <c r="E369" s="94" t="e">
        <f>VLOOKUP(B369,#REF!,4,0)</f>
        <v>#REF!</v>
      </c>
      <c r="F369" s="96" t="e">
        <f>SUMIF(#REF!,B369,#REF!)</f>
        <v>#REF!</v>
      </c>
      <c r="G369" s="97" t="e">
        <f>VLOOKUP(B369,#REF!,7,0)</f>
        <v>#REF!</v>
      </c>
      <c r="H369" s="98" t="e">
        <f t="shared" si="10"/>
        <v>#REF!</v>
      </c>
      <c r="I369" s="99" t="e">
        <f>H369/#REF!</f>
        <v>#REF!</v>
      </c>
      <c r="J369" s="167" t="e">
        <f>SUM($I$10:I369)</f>
        <v>#REF!</v>
      </c>
      <c r="K369" s="107" t="e">
        <f t="shared" si="11"/>
        <v>#REF!</v>
      </c>
    </row>
    <row r="370" spans="2:11" ht="15.75" x14ac:dyDescent="0.25">
      <c r="B370" s="105" t="s">
        <v>222</v>
      </c>
      <c r="C370" s="94" t="e">
        <f>VLOOKUP(B370,#REF!,2,0)</f>
        <v>#REF!</v>
      </c>
      <c r="D370" s="95" t="e">
        <f>VLOOKUP(B370,#REF!,3,0)</f>
        <v>#REF!</v>
      </c>
      <c r="E370" s="94" t="e">
        <f>VLOOKUP(B370,#REF!,4,0)</f>
        <v>#REF!</v>
      </c>
      <c r="F370" s="96" t="e">
        <f>SUMIF(#REF!,B370,#REF!)</f>
        <v>#REF!</v>
      </c>
      <c r="G370" s="97" t="e">
        <f>VLOOKUP(B370,#REF!,7,0)</f>
        <v>#REF!</v>
      </c>
      <c r="H370" s="98" t="e">
        <f t="shared" si="10"/>
        <v>#REF!</v>
      </c>
      <c r="I370" s="99" t="e">
        <f>H370/#REF!</f>
        <v>#REF!</v>
      </c>
      <c r="J370" s="167" t="e">
        <f>SUM($I$10:I370)</f>
        <v>#REF!</v>
      </c>
      <c r="K370" s="107" t="e">
        <f t="shared" si="11"/>
        <v>#REF!</v>
      </c>
    </row>
    <row r="371" spans="2:11" ht="15.75" x14ac:dyDescent="0.25">
      <c r="B371" s="105">
        <v>104011</v>
      </c>
      <c r="C371" s="94" t="e">
        <f>VLOOKUP(B371,#REF!,2,0)</f>
        <v>#REF!</v>
      </c>
      <c r="D371" s="95" t="e">
        <f>VLOOKUP(B371,#REF!,3,0)</f>
        <v>#REF!</v>
      </c>
      <c r="E371" s="94" t="e">
        <f>VLOOKUP(B371,#REF!,4,0)</f>
        <v>#REF!</v>
      </c>
      <c r="F371" s="96" t="e">
        <f>SUMIF(#REF!,B371,#REF!)</f>
        <v>#REF!</v>
      </c>
      <c r="G371" s="97" t="e">
        <f>VLOOKUP(B371,#REF!,7,0)</f>
        <v>#REF!</v>
      </c>
      <c r="H371" s="98" t="e">
        <f t="shared" si="10"/>
        <v>#REF!</v>
      </c>
      <c r="I371" s="99" t="e">
        <f>H371/#REF!</f>
        <v>#REF!</v>
      </c>
      <c r="J371" s="167" t="e">
        <f>SUM($I$10:I371)</f>
        <v>#REF!</v>
      </c>
      <c r="K371" s="107" t="e">
        <f t="shared" si="11"/>
        <v>#REF!</v>
      </c>
    </row>
    <row r="372" spans="2:11" ht="15.75" x14ac:dyDescent="0.25">
      <c r="B372" s="105">
        <v>89630</v>
      </c>
      <c r="C372" s="94" t="e">
        <f>VLOOKUP(B372,#REF!,2,0)</f>
        <v>#REF!</v>
      </c>
      <c r="D372" s="95" t="e">
        <f>VLOOKUP(B372,#REF!,3,0)</f>
        <v>#REF!</v>
      </c>
      <c r="E372" s="94" t="e">
        <f>VLOOKUP(B372,#REF!,4,0)</f>
        <v>#REF!</v>
      </c>
      <c r="F372" s="96" t="e">
        <f>SUMIF(#REF!,B372,#REF!)</f>
        <v>#REF!</v>
      </c>
      <c r="G372" s="97" t="e">
        <f>VLOOKUP(B372,#REF!,7,0)</f>
        <v>#REF!</v>
      </c>
      <c r="H372" s="98" t="e">
        <f t="shared" si="10"/>
        <v>#REF!</v>
      </c>
      <c r="I372" s="99" t="e">
        <f>H372/#REF!</f>
        <v>#REF!</v>
      </c>
      <c r="J372" s="167" t="e">
        <f>SUM($I$10:I372)</f>
        <v>#REF!</v>
      </c>
      <c r="K372" s="107" t="e">
        <f t="shared" si="11"/>
        <v>#REF!</v>
      </c>
    </row>
    <row r="373" spans="2:11" ht="15.75" x14ac:dyDescent="0.25">
      <c r="B373" s="105">
        <v>92371</v>
      </c>
      <c r="C373" s="94" t="e">
        <f>VLOOKUP(B373,#REF!,2,0)</f>
        <v>#REF!</v>
      </c>
      <c r="D373" s="95" t="e">
        <f>VLOOKUP(B373,#REF!,3,0)</f>
        <v>#REF!</v>
      </c>
      <c r="E373" s="94" t="e">
        <f>VLOOKUP(B373,#REF!,4,0)</f>
        <v>#REF!</v>
      </c>
      <c r="F373" s="96" t="e">
        <f>SUMIF(#REF!,B373,#REF!)</f>
        <v>#REF!</v>
      </c>
      <c r="G373" s="97" t="e">
        <f>VLOOKUP(B373,#REF!,7,0)</f>
        <v>#REF!</v>
      </c>
      <c r="H373" s="98" t="e">
        <f t="shared" si="10"/>
        <v>#REF!</v>
      </c>
      <c r="I373" s="99" t="e">
        <f>H373/#REF!</f>
        <v>#REF!</v>
      </c>
      <c r="J373" s="167" t="e">
        <f>SUM($I$10:I373)</f>
        <v>#REF!</v>
      </c>
      <c r="K373" s="107" t="e">
        <f t="shared" si="11"/>
        <v>#REF!</v>
      </c>
    </row>
    <row r="374" spans="2:11" ht="15.75" x14ac:dyDescent="0.25">
      <c r="B374" s="105">
        <v>100556</v>
      </c>
      <c r="C374" s="94" t="e">
        <f>VLOOKUP(B374,#REF!,2,0)</f>
        <v>#REF!</v>
      </c>
      <c r="D374" s="95" t="e">
        <f>VLOOKUP(B374,#REF!,3,0)</f>
        <v>#REF!</v>
      </c>
      <c r="E374" s="94" t="e">
        <f>VLOOKUP(B374,#REF!,4,0)</f>
        <v>#REF!</v>
      </c>
      <c r="F374" s="96" t="e">
        <f>SUMIF(#REF!,B374,#REF!)</f>
        <v>#REF!</v>
      </c>
      <c r="G374" s="97" t="e">
        <f>VLOOKUP(B374,#REF!,7,0)</f>
        <v>#REF!</v>
      </c>
      <c r="H374" s="98" t="e">
        <f t="shared" si="10"/>
        <v>#REF!</v>
      </c>
      <c r="I374" s="99" t="e">
        <f>H374/#REF!</f>
        <v>#REF!</v>
      </c>
      <c r="J374" s="167" t="e">
        <f>SUM($I$10:I374)</f>
        <v>#REF!</v>
      </c>
      <c r="K374" s="107" t="e">
        <f t="shared" si="11"/>
        <v>#REF!</v>
      </c>
    </row>
    <row r="375" spans="2:11" ht="15.75" x14ac:dyDescent="0.25">
      <c r="B375" s="105">
        <v>94497</v>
      </c>
      <c r="C375" s="94" t="e">
        <f>VLOOKUP(B375,#REF!,2,0)</f>
        <v>#REF!</v>
      </c>
      <c r="D375" s="95" t="e">
        <f>VLOOKUP(B375,#REF!,3,0)</f>
        <v>#REF!</v>
      </c>
      <c r="E375" s="94" t="e">
        <f>VLOOKUP(B375,#REF!,4,0)</f>
        <v>#REF!</v>
      </c>
      <c r="F375" s="96" t="e">
        <f>SUMIF(#REF!,B375,#REF!)</f>
        <v>#REF!</v>
      </c>
      <c r="G375" s="97" t="e">
        <f>VLOOKUP(B375,#REF!,7,0)</f>
        <v>#REF!</v>
      </c>
      <c r="H375" s="98" t="e">
        <f t="shared" si="10"/>
        <v>#REF!</v>
      </c>
      <c r="I375" s="99" t="e">
        <f>H375/#REF!</f>
        <v>#REF!</v>
      </c>
      <c r="J375" s="167" t="e">
        <f>SUM($I$10:I375)</f>
        <v>#REF!</v>
      </c>
      <c r="K375" s="107" t="e">
        <f t="shared" si="11"/>
        <v>#REF!</v>
      </c>
    </row>
    <row r="376" spans="2:11" ht="15.75" x14ac:dyDescent="0.25">
      <c r="B376" s="105">
        <v>97084</v>
      </c>
      <c r="C376" s="94" t="e">
        <f>VLOOKUP(B376,#REF!,2,0)</f>
        <v>#REF!</v>
      </c>
      <c r="D376" s="95" t="e">
        <f>VLOOKUP(B376,#REF!,3,0)</f>
        <v>#REF!</v>
      </c>
      <c r="E376" s="94" t="e">
        <f>VLOOKUP(B376,#REF!,4,0)</f>
        <v>#REF!</v>
      </c>
      <c r="F376" s="96" t="e">
        <f>SUMIF(#REF!,B376,#REF!)</f>
        <v>#REF!</v>
      </c>
      <c r="G376" s="97" t="e">
        <f>VLOOKUP(B376,#REF!,7,0)</f>
        <v>#REF!</v>
      </c>
      <c r="H376" s="98" t="e">
        <f t="shared" si="10"/>
        <v>#REF!</v>
      </c>
      <c r="I376" s="99" t="e">
        <f>H376/#REF!</f>
        <v>#REF!</v>
      </c>
      <c r="J376" s="167" t="e">
        <f>SUM($I$10:I376)</f>
        <v>#REF!</v>
      </c>
      <c r="K376" s="107" t="e">
        <f t="shared" si="11"/>
        <v>#REF!</v>
      </c>
    </row>
    <row r="377" spans="2:11" ht="15.75" x14ac:dyDescent="0.25">
      <c r="B377" s="105">
        <v>91937</v>
      </c>
      <c r="C377" s="94" t="e">
        <f>VLOOKUP(B377,#REF!,2,0)</f>
        <v>#REF!</v>
      </c>
      <c r="D377" s="95" t="e">
        <f>VLOOKUP(B377,#REF!,3,0)</f>
        <v>#REF!</v>
      </c>
      <c r="E377" s="94" t="e">
        <f>VLOOKUP(B377,#REF!,4,0)</f>
        <v>#REF!</v>
      </c>
      <c r="F377" s="96" t="e">
        <f>SUMIF(#REF!,B377,#REF!)</f>
        <v>#REF!</v>
      </c>
      <c r="G377" s="97" t="e">
        <f>VLOOKUP(B377,#REF!,7,0)</f>
        <v>#REF!</v>
      </c>
      <c r="H377" s="98" t="e">
        <f t="shared" si="10"/>
        <v>#REF!</v>
      </c>
      <c r="I377" s="99" t="e">
        <f>H377/#REF!</f>
        <v>#REF!</v>
      </c>
      <c r="J377" s="167" t="e">
        <f>SUM($I$10:I377)</f>
        <v>#REF!</v>
      </c>
      <c r="K377" s="107" t="e">
        <f t="shared" si="11"/>
        <v>#REF!</v>
      </c>
    </row>
    <row r="378" spans="2:11" ht="15.75" x14ac:dyDescent="0.25">
      <c r="B378" s="105">
        <v>104002</v>
      </c>
      <c r="C378" s="94" t="e">
        <f>VLOOKUP(B378,#REF!,2,0)</f>
        <v>#REF!</v>
      </c>
      <c r="D378" s="95" t="e">
        <f>VLOOKUP(B378,#REF!,3,0)</f>
        <v>#REF!</v>
      </c>
      <c r="E378" s="94" t="e">
        <f>VLOOKUP(B378,#REF!,4,0)</f>
        <v>#REF!</v>
      </c>
      <c r="F378" s="96" t="e">
        <f>SUMIF(#REF!,B378,#REF!)</f>
        <v>#REF!</v>
      </c>
      <c r="G378" s="97" t="e">
        <f>VLOOKUP(B378,#REF!,7,0)</f>
        <v>#REF!</v>
      </c>
      <c r="H378" s="98" t="e">
        <f t="shared" si="10"/>
        <v>#REF!</v>
      </c>
      <c r="I378" s="99" t="e">
        <f>H378/#REF!</f>
        <v>#REF!</v>
      </c>
      <c r="J378" s="167" t="e">
        <f>SUM($I$10:I378)</f>
        <v>#REF!</v>
      </c>
      <c r="K378" s="107" t="e">
        <f t="shared" si="11"/>
        <v>#REF!</v>
      </c>
    </row>
    <row r="379" spans="2:11" ht="15.75" x14ac:dyDescent="0.25">
      <c r="B379" s="105">
        <v>990131</v>
      </c>
      <c r="C379" s="94" t="e">
        <f>VLOOKUP(B379,#REF!,2,0)</f>
        <v>#REF!</v>
      </c>
      <c r="D379" s="95" t="e">
        <f>VLOOKUP(B379,#REF!,3,0)</f>
        <v>#REF!</v>
      </c>
      <c r="E379" s="94" t="e">
        <f>VLOOKUP(B379,#REF!,4,0)</f>
        <v>#REF!</v>
      </c>
      <c r="F379" s="96" t="e">
        <f>SUMIF(#REF!,B379,#REF!)</f>
        <v>#REF!</v>
      </c>
      <c r="G379" s="97" t="e">
        <f>VLOOKUP(B379,#REF!,7,0)</f>
        <v>#REF!</v>
      </c>
      <c r="H379" s="98" t="e">
        <f t="shared" si="10"/>
        <v>#REF!</v>
      </c>
      <c r="I379" s="99" t="e">
        <f>H379/#REF!</f>
        <v>#REF!</v>
      </c>
      <c r="J379" s="167" t="e">
        <f>SUM($I$10:I379)</f>
        <v>#REF!</v>
      </c>
      <c r="K379" s="107" t="e">
        <f t="shared" si="11"/>
        <v>#REF!</v>
      </c>
    </row>
    <row r="380" spans="2:11" ht="15.75" x14ac:dyDescent="0.25">
      <c r="B380" s="105">
        <v>95782</v>
      </c>
      <c r="C380" s="94" t="e">
        <f>VLOOKUP(B380,#REF!,2,0)</f>
        <v>#REF!</v>
      </c>
      <c r="D380" s="95" t="e">
        <f>VLOOKUP(B380,#REF!,3,0)</f>
        <v>#REF!</v>
      </c>
      <c r="E380" s="94" t="e">
        <f>VLOOKUP(B380,#REF!,4,0)</f>
        <v>#REF!</v>
      </c>
      <c r="F380" s="96" t="e">
        <f>SUMIF(#REF!,B380,#REF!)</f>
        <v>#REF!</v>
      </c>
      <c r="G380" s="97" t="e">
        <f>VLOOKUP(B380,#REF!,7,0)</f>
        <v>#REF!</v>
      </c>
      <c r="H380" s="98" t="e">
        <f t="shared" si="10"/>
        <v>#REF!</v>
      </c>
      <c r="I380" s="99" t="e">
        <f>H380/#REF!</f>
        <v>#REF!</v>
      </c>
      <c r="J380" s="167" t="e">
        <f>SUM($I$10:I380)</f>
        <v>#REF!</v>
      </c>
      <c r="K380" s="107" t="e">
        <f t="shared" si="11"/>
        <v>#REF!</v>
      </c>
    </row>
    <row r="381" spans="2:11" ht="15.75" x14ac:dyDescent="0.25">
      <c r="B381" s="105" t="s">
        <v>225</v>
      </c>
      <c r="C381" s="94" t="e">
        <f>VLOOKUP(B381,#REF!,2,0)</f>
        <v>#REF!</v>
      </c>
      <c r="D381" s="95" t="e">
        <f>VLOOKUP(B381,#REF!,3,0)</f>
        <v>#REF!</v>
      </c>
      <c r="E381" s="94" t="e">
        <f>VLOOKUP(B381,#REF!,4,0)</f>
        <v>#REF!</v>
      </c>
      <c r="F381" s="96" t="e">
        <f>SUMIF(#REF!,B381,#REF!)</f>
        <v>#REF!</v>
      </c>
      <c r="G381" s="97" t="e">
        <f>VLOOKUP(B381,#REF!,7,0)</f>
        <v>#REF!</v>
      </c>
      <c r="H381" s="98" t="e">
        <f t="shared" si="10"/>
        <v>#REF!</v>
      </c>
      <c r="I381" s="99" t="e">
        <f>H381/#REF!</f>
        <v>#REF!</v>
      </c>
      <c r="J381" s="167" t="e">
        <f>SUM($I$10:I381)</f>
        <v>#REF!</v>
      </c>
      <c r="K381" s="107" t="e">
        <f t="shared" si="11"/>
        <v>#REF!</v>
      </c>
    </row>
    <row r="382" spans="2:11" ht="15.75" x14ac:dyDescent="0.25">
      <c r="B382" s="105" t="s">
        <v>227</v>
      </c>
      <c r="C382" s="94" t="e">
        <f>VLOOKUP(B382,#REF!,2,0)</f>
        <v>#REF!</v>
      </c>
      <c r="D382" s="95" t="e">
        <f>VLOOKUP(B382,#REF!,3,0)</f>
        <v>#REF!</v>
      </c>
      <c r="E382" s="94" t="e">
        <f>VLOOKUP(B382,#REF!,4,0)</f>
        <v>#REF!</v>
      </c>
      <c r="F382" s="96" t="e">
        <f>SUMIF(#REF!,B382,#REF!)</f>
        <v>#REF!</v>
      </c>
      <c r="G382" s="97" t="e">
        <f>VLOOKUP(B382,#REF!,7,0)</f>
        <v>#REF!</v>
      </c>
      <c r="H382" s="98" t="e">
        <f t="shared" si="10"/>
        <v>#REF!</v>
      </c>
      <c r="I382" s="99" t="e">
        <f>H382/#REF!</f>
        <v>#REF!</v>
      </c>
      <c r="J382" s="167" t="e">
        <f>SUM($I$10:I382)</f>
        <v>#REF!</v>
      </c>
      <c r="K382" s="107" t="e">
        <f t="shared" si="11"/>
        <v>#REF!</v>
      </c>
    </row>
    <row r="383" spans="2:11" ht="15.75" x14ac:dyDescent="0.25">
      <c r="B383" s="105">
        <v>91885</v>
      </c>
      <c r="C383" s="94" t="e">
        <f>VLOOKUP(B383,#REF!,2,0)</f>
        <v>#REF!</v>
      </c>
      <c r="D383" s="95" t="e">
        <f>VLOOKUP(B383,#REF!,3,0)</f>
        <v>#REF!</v>
      </c>
      <c r="E383" s="94" t="e">
        <f>VLOOKUP(B383,#REF!,4,0)</f>
        <v>#REF!</v>
      </c>
      <c r="F383" s="96" t="e">
        <f>SUMIF(#REF!,B383,#REF!)</f>
        <v>#REF!</v>
      </c>
      <c r="G383" s="97" t="e">
        <f>VLOOKUP(B383,#REF!,7,0)</f>
        <v>#REF!</v>
      </c>
      <c r="H383" s="98" t="e">
        <f t="shared" si="10"/>
        <v>#REF!</v>
      </c>
      <c r="I383" s="99" t="e">
        <f>H383/#REF!</f>
        <v>#REF!</v>
      </c>
      <c r="J383" s="167" t="e">
        <f>SUM($I$10:I383)</f>
        <v>#REF!</v>
      </c>
      <c r="K383" s="107" t="e">
        <f t="shared" si="11"/>
        <v>#REF!</v>
      </c>
    </row>
    <row r="384" spans="2:11" ht="15.75" x14ac:dyDescent="0.25">
      <c r="B384" s="105">
        <v>91886</v>
      </c>
      <c r="C384" s="94" t="e">
        <f>VLOOKUP(B384,#REF!,2,0)</f>
        <v>#REF!</v>
      </c>
      <c r="D384" s="95" t="e">
        <f>VLOOKUP(B384,#REF!,3,0)</f>
        <v>#REF!</v>
      </c>
      <c r="E384" s="94" t="e">
        <f>VLOOKUP(B384,#REF!,4,0)</f>
        <v>#REF!</v>
      </c>
      <c r="F384" s="96" t="e">
        <f>SUMIF(#REF!,B384,#REF!)</f>
        <v>#REF!</v>
      </c>
      <c r="G384" s="97" t="e">
        <f>VLOOKUP(B384,#REF!,7,0)</f>
        <v>#REF!</v>
      </c>
      <c r="H384" s="98" t="e">
        <f t="shared" si="10"/>
        <v>#REF!</v>
      </c>
      <c r="I384" s="99" t="e">
        <f>H384/#REF!</f>
        <v>#REF!</v>
      </c>
      <c r="J384" s="167" t="e">
        <f>SUM($I$10:I384)</f>
        <v>#REF!</v>
      </c>
      <c r="K384" s="107" t="e">
        <f t="shared" si="11"/>
        <v>#REF!</v>
      </c>
    </row>
    <row r="385" spans="2:11" ht="15.75" x14ac:dyDescent="0.25">
      <c r="B385" s="105">
        <v>97144</v>
      </c>
      <c r="C385" s="94" t="e">
        <f>VLOOKUP(B385,#REF!,2,0)</f>
        <v>#REF!</v>
      </c>
      <c r="D385" s="95" t="e">
        <f>VLOOKUP(B385,#REF!,3,0)</f>
        <v>#REF!</v>
      </c>
      <c r="E385" s="94" t="e">
        <f>VLOOKUP(B385,#REF!,4,0)</f>
        <v>#REF!</v>
      </c>
      <c r="F385" s="96" t="e">
        <f>SUMIF(#REF!,B385,#REF!)</f>
        <v>#REF!</v>
      </c>
      <c r="G385" s="102" t="e">
        <f>VLOOKUP(B385,#REF!,7,0)</f>
        <v>#REF!</v>
      </c>
      <c r="H385" s="103" t="e">
        <f t="shared" si="10"/>
        <v>#REF!</v>
      </c>
      <c r="I385" s="104" t="e">
        <f>H385/#REF!</f>
        <v>#REF!</v>
      </c>
      <c r="J385" s="167" t="e">
        <f>SUM($I$10:I385)</f>
        <v>#REF!</v>
      </c>
      <c r="K385" s="107" t="e">
        <f t="shared" si="11"/>
        <v>#REF!</v>
      </c>
    </row>
    <row r="386" spans="2:11" ht="15.75" x14ac:dyDescent="0.25">
      <c r="B386" s="105">
        <v>89564</v>
      </c>
      <c r="C386" s="94" t="e">
        <f>VLOOKUP(B386,#REF!,2,0)</f>
        <v>#REF!</v>
      </c>
      <c r="D386" s="95" t="e">
        <f>VLOOKUP(B386,#REF!,3,0)</f>
        <v>#REF!</v>
      </c>
      <c r="E386" s="94" t="e">
        <f>VLOOKUP(B386,#REF!,4,0)</f>
        <v>#REF!</v>
      </c>
      <c r="F386" s="96" t="e">
        <f>SUMIF(#REF!,B386,#REF!)</f>
        <v>#REF!</v>
      </c>
      <c r="G386" s="97" t="e">
        <f>VLOOKUP(B386,#REF!,7,0)</f>
        <v>#REF!</v>
      </c>
      <c r="H386" s="98" t="e">
        <f t="shared" si="10"/>
        <v>#REF!</v>
      </c>
      <c r="I386" s="99" t="e">
        <f>H386/#REF!</f>
        <v>#REF!</v>
      </c>
      <c r="J386" s="167" t="e">
        <f>SUM($I$10:I386)</f>
        <v>#REF!</v>
      </c>
      <c r="K386" s="107" t="e">
        <f t="shared" si="11"/>
        <v>#REF!</v>
      </c>
    </row>
    <row r="387" spans="2:11" ht="15.75" x14ac:dyDescent="0.25">
      <c r="B387" s="105" t="s">
        <v>226</v>
      </c>
      <c r="C387" s="94" t="e">
        <f>VLOOKUP(B387,#REF!,2,0)</f>
        <v>#REF!</v>
      </c>
      <c r="D387" s="95" t="e">
        <f>VLOOKUP(B387,#REF!,3,0)</f>
        <v>#REF!</v>
      </c>
      <c r="E387" s="94" t="e">
        <f>VLOOKUP(B387,#REF!,4,0)</f>
        <v>#REF!</v>
      </c>
      <c r="F387" s="96" t="e">
        <f>SUMIF(#REF!,B387,#REF!)</f>
        <v>#REF!</v>
      </c>
      <c r="G387" s="97" t="e">
        <f>VLOOKUP(B387,#REF!,7,0)</f>
        <v>#REF!</v>
      </c>
      <c r="H387" s="98" t="e">
        <f t="shared" si="10"/>
        <v>#REF!</v>
      </c>
      <c r="I387" s="99" t="e">
        <f>H387/#REF!</f>
        <v>#REF!</v>
      </c>
      <c r="J387" s="167" t="e">
        <f>SUM($I$10:I387)</f>
        <v>#REF!</v>
      </c>
      <c r="K387" s="107" t="e">
        <f t="shared" si="11"/>
        <v>#REF!</v>
      </c>
    </row>
    <row r="388" spans="2:11" ht="15.75" x14ac:dyDescent="0.25">
      <c r="B388" s="105">
        <v>105278</v>
      </c>
      <c r="C388" s="94" t="e">
        <f>VLOOKUP(B388,#REF!,2,0)</f>
        <v>#REF!</v>
      </c>
      <c r="D388" s="95" t="e">
        <f>VLOOKUP(B388,#REF!,3,0)</f>
        <v>#REF!</v>
      </c>
      <c r="E388" s="94" t="e">
        <f>VLOOKUP(B388,#REF!,4,0)</f>
        <v>#REF!</v>
      </c>
      <c r="F388" s="96" t="e">
        <f>SUMIF(#REF!,B388,#REF!)</f>
        <v>#REF!</v>
      </c>
      <c r="G388" s="97" t="e">
        <f>VLOOKUP(B388,#REF!,7,0)</f>
        <v>#REF!</v>
      </c>
      <c r="H388" s="98" t="e">
        <f t="shared" si="10"/>
        <v>#REF!</v>
      </c>
      <c r="I388" s="99" t="e">
        <f>H388/#REF!</f>
        <v>#REF!</v>
      </c>
      <c r="J388" s="167" t="e">
        <f>SUM($I$10:I388)</f>
        <v>#REF!</v>
      </c>
      <c r="K388" s="107" t="e">
        <f t="shared" si="11"/>
        <v>#REF!</v>
      </c>
    </row>
    <row r="389" spans="2:11" ht="15.75" x14ac:dyDescent="0.25">
      <c r="B389" s="105">
        <v>104918</v>
      </c>
      <c r="C389" s="94" t="e">
        <f>VLOOKUP(B389,#REF!,2,0)</f>
        <v>#REF!</v>
      </c>
      <c r="D389" s="95" t="e">
        <f>VLOOKUP(B389,#REF!,3,0)</f>
        <v>#REF!</v>
      </c>
      <c r="E389" s="94" t="e">
        <f>VLOOKUP(B389,#REF!,4,0)</f>
        <v>#REF!</v>
      </c>
      <c r="F389" s="96" t="e">
        <f>SUMIF(#REF!,B389,#REF!)</f>
        <v>#REF!</v>
      </c>
      <c r="G389" s="97" t="e">
        <f>VLOOKUP(B389,#REF!,7,0)</f>
        <v>#REF!</v>
      </c>
      <c r="H389" s="98" t="e">
        <f t="shared" si="10"/>
        <v>#REF!</v>
      </c>
      <c r="I389" s="99" t="e">
        <f>H389/#REF!</f>
        <v>#REF!</v>
      </c>
      <c r="J389" s="167" t="e">
        <f>SUM($I$10:I389)</f>
        <v>#REF!</v>
      </c>
      <c r="K389" s="107" t="e">
        <f t="shared" si="11"/>
        <v>#REF!</v>
      </c>
    </row>
    <row r="390" spans="2:11" ht="15.75" x14ac:dyDescent="0.25">
      <c r="B390" s="105">
        <v>7140100500</v>
      </c>
      <c r="C390" s="94" t="e">
        <f>VLOOKUP(B390,#REF!,2,0)</f>
        <v>#REF!</v>
      </c>
      <c r="D390" s="95" t="e">
        <f>VLOOKUP(B390,#REF!,3,0)</f>
        <v>#REF!</v>
      </c>
      <c r="E390" s="94" t="e">
        <f>VLOOKUP(B390,#REF!,4,0)</f>
        <v>#REF!</v>
      </c>
      <c r="F390" s="96" t="e">
        <f>SUMIF(#REF!,B390,#REF!)</f>
        <v>#REF!</v>
      </c>
      <c r="G390" s="102" t="e">
        <f>VLOOKUP(B390,#REF!,7,0)</f>
        <v>#REF!</v>
      </c>
      <c r="H390" s="103" t="e">
        <f t="shared" si="10"/>
        <v>#REF!</v>
      </c>
      <c r="I390" s="104" t="e">
        <f>H390/#REF!</f>
        <v>#REF!</v>
      </c>
      <c r="J390" s="167" t="e">
        <f>SUM($I$10:I390)</f>
        <v>#REF!</v>
      </c>
      <c r="K390" s="107" t="e">
        <f t="shared" si="11"/>
        <v>#REF!</v>
      </c>
    </row>
    <row r="391" spans="2:11" ht="15.75" x14ac:dyDescent="0.25">
      <c r="B391" s="105">
        <v>103997</v>
      </c>
      <c r="C391" s="94" t="e">
        <f>VLOOKUP(B391,#REF!,2,0)</f>
        <v>#REF!</v>
      </c>
      <c r="D391" s="95" t="e">
        <f>VLOOKUP(B391,#REF!,3,0)</f>
        <v>#REF!</v>
      </c>
      <c r="E391" s="94" t="e">
        <f>VLOOKUP(B391,#REF!,4,0)</f>
        <v>#REF!</v>
      </c>
      <c r="F391" s="96" t="e">
        <f>SUMIF(#REF!,B391,#REF!)</f>
        <v>#REF!</v>
      </c>
      <c r="G391" s="97" t="e">
        <f>VLOOKUP(B391,#REF!,7,0)</f>
        <v>#REF!</v>
      </c>
      <c r="H391" s="98" t="e">
        <f t="shared" si="10"/>
        <v>#REF!</v>
      </c>
      <c r="I391" s="99" t="e">
        <f>H391/#REF!</f>
        <v>#REF!</v>
      </c>
      <c r="J391" s="167" t="e">
        <f>SUM($I$10:I391)</f>
        <v>#REF!</v>
      </c>
      <c r="K391" s="107" t="e">
        <f t="shared" si="11"/>
        <v>#REF!</v>
      </c>
    </row>
    <row r="392" spans="2:11" ht="15.75" x14ac:dyDescent="0.25">
      <c r="B392" s="105" t="s">
        <v>182</v>
      </c>
      <c r="C392" s="94" t="e">
        <f>VLOOKUP(B392,#REF!,2,0)</f>
        <v>#REF!</v>
      </c>
      <c r="D392" s="95" t="e">
        <f>VLOOKUP(B392,#REF!,3,0)</f>
        <v>#REF!</v>
      </c>
      <c r="E392" s="94" t="e">
        <f>VLOOKUP(B392,#REF!,4,0)</f>
        <v>#REF!</v>
      </c>
      <c r="F392" s="96" t="e">
        <f>SUMIF(#REF!,B392,#REF!)</f>
        <v>#REF!</v>
      </c>
      <c r="G392" s="97" t="e">
        <f>VLOOKUP(B392,#REF!,7,0)</f>
        <v>#REF!</v>
      </c>
      <c r="H392" s="98" t="e">
        <f t="shared" si="10"/>
        <v>#REF!</v>
      </c>
      <c r="I392" s="99" t="e">
        <f>H392/#REF!</f>
        <v>#REF!</v>
      </c>
      <c r="J392" s="167" t="e">
        <f>SUM($I$10:I392)</f>
        <v>#REF!</v>
      </c>
      <c r="K392" s="107" t="e">
        <f t="shared" si="11"/>
        <v>#REF!</v>
      </c>
    </row>
    <row r="393" spans="2:11" ht="15.75" x14ac:dyDescent="0.25">
      <c r="B393" s="105">
        <v>94705</v>
      </c>
      <c r="C393" s="94" t="e">
        <f>VLOOKUP(B393,#REF!,2,0)</f>
        <v>#REF!</v>
      </c>
      <c r="D393" s="95" t="e">
        <f>VLOOKUP(B393,#REF!,3,0)</f>
        <v>#REF!</v>
      </c>
      <c r="E393" s="94" t="e">
        <f>VLOOKUP(B393,#REF!,4,0)</f>
        <v>#REF!</v>
      </c>
      <c r="F393" s="96" t="e">
        <f>SUMIF(#REF!,B393,#REF!)</f>
        <v>#REF!</v>
      </c>
      <c r="G393" s="97" t="e">
        <f>VLOOKUP(B393,#REF!,7,0)</f>
        <v>#REF!</v>
      </c>
      <c r="H393" s="98" t="e">
        <f t="shared" si="10"/>
        <v>#REF!</v>
      </c>
      <c r="I393" s="99" t="e">
        <f>H393/#REF!</f>
        <v>#REF!</v>
      </c>
      <c r="J393" s="167" t="e">
        <f>SUM($I$10:I393)</f>
        <v>#REF!</v>
      </c>
      <c r="K393" s="107" t="e">
        <f t="shared" si="11"/>
        <v>#REF!</v>
      </c>
    </row>
    <row r="394" spans="2:11" ht="15.75" x14ac:dyDescent="0.25">
      <c r="B394" s="105">
        <v>92005</v>
      </c>
      <c r="C394" s="94" t="e">
        <f>VLOOKUP(B394,#REF!,2,0)</f>
        <v>#REF!</v>
      </c>
      <c r="D394" s="95" t="e">
        <f>VLOOKUP(B394,#REF!,3,0)</f>
        <v>#REF!</v>
      </c>
      <c r="E394" s="94" t="e">
        <f>VLOOKUP(B394,#REF!,4,0)</f>
        <v>#REF!</v>
      </c>
      <c r="F394" s="96" t="e">
        <f>SUMIF(#REF!,B394,#REF!)</f>
        <v>#REF!</v>
      </c>
      <c r="G394" s="97" t="e">
        <f>VLOOKUP(B394,#REF!,7,0)</f>
        <v>#REF!</v>
      </c>
      <c r="H394" s="98" t="e">
        <f t="shared" ref="H394:H447" si="12">TRUNC(F394*G394,2)</f>
        <v>#REF!</v>
      </c>
      <c r="I394" s="99" t="e">
        <f>H394/#REF!</f>
        <v>#REF!</v>
      </c>
      <c r="J394" s="167" t="e">
        <f>SUM($I$10:I394)</f>
        <v>#REF!</v>
      </c>
      <c r="K394" s="107" t="e">
        <f t="shared" ref="K394:K447" si="13">IF(J394&lt;80%,"A",IF(J394&lt;95%,"B",IF(J394&lt;150%,"C",0)))</f>
        <v>#REF!</v>
      </c>
    </row>
    <row r="395" spans="2:11" ht="15.75" x14ac:dyDescent="0.25">
      <c r="B395" s="105">
        <v>103990</v>
      </c>
      <c r="C395" s="94" t="e">
        <f>VLOOKUP(B395,#REF!,2,0)</f>
        <v>#REF!</v>
      </c>
      <c r="D395" s="95" t="e">
        <f>VLOOKUP(B395,#REF!,3,0)</f>
        <v>#REF!</v>
      </c>
      <c r="E395" s="94" t="e">
        <f>VLOOKUP(B395,#REF!,4,0)</f>
        <v>#REF!</v>
      </c>
      <c r="F395" s="96" t="e">
        <f>SUMIF(#REF!,B395,#REF!)</f>
        <v>#REF!</v>
      </c>
      <c r="G395" s="97" t="e">
        <f>VLOOKUP(B395,#REF!,7,0)</f>
        <v>#REF!</v>
      </c>
      <c r="H395" s="98" t="e">
        <f t="shared" si="12"/>
        <v>#REF!</v>
      </c>
      <c r="I395" s="99" t="e">
        <f>H395/#REF!</f>
        <v>#REF!</v>
      </c>
      <c r="J395" s="167" t="e">
        <f>SUM($I$10:I395)</f>
        <v>#REF!</v>
      </c>
      <c r="K395" s="107" t="e">
        <f t="shared" si="13"/>
        <v>#REF!</v>
      </c>
    </row>
    <row r="396" spans="2:11" ht="15.75" x14ac:dyDescent="0.25">
      <c r="B396" s="105">
        <v>105379</v>
      </c>
      <c r="C396" s="94" t="e">
        <f>VLOOKUP(B396,#REF!,2,0)</f>
        <v>#REF!</v>
      </c>
      <c r="D396" s="95" t="e">
        <f>VLOOKUP(B396,#REF!,3,0)</f>
        <v>#REF!</v>
      </c>
      <c r="E396" s="94" t="e">
        <f>VLOOKUP(B396,#REF!,4,0)</f>
        <v>#REF!</v>
      </c>
      <c r="F396" s="96" t="e">
        <f>SUMIF(#REF!,B396,#REF!)</f>
        <v>#REF!</v>
      </c>
      <c r="G396" s="102" t="e">
        <f>VLOOKUP(B396,#REF!,7,0)</f>
        <v>#REF!</v>
      </c>
      <c r="H396" s="103" t="e">
        <f t="shared" si="12"/>
        <v>#REF!</v>
      </c>
      <c r="I396" s="104" t="e">
        <f>H396/#REF!</f>
        <v>#REF!</v>
      </c>
      <c r="J396" s="167" t="e">
        <f>SUM($I$10:I396)</f>
        <v>#REF!</v>
      </c>
      <c r="K396" s="107" t="e">
        <f t="shared" si="13"/>
        <v>#REF!</v>
      </c>
    </row>
    <row r="397" spans="2:11" ht="15.75" x14ac:dyDescent="0.25">
      <c r="B397" s="105">
        <v>92004</v>
      </c>
      <c r="C397" s="94" t="e">
        <f>VLOOKUP(B397,#REF!,2,0)</f>
        <v>#REF!</v>
      </c>
      <c r="D397" s="95" t="e">
        <f>VLOOKUP(B397,#REF!,3,0)</f>
        <v>#REF!</v>
      </c>
      <c r="E397" s="94" t="e">
        <f>VLOOKUP(B397,#REF!,4,0)</f>
        <v>#REF!</v>
      </c>
      <c r="F397" s="96" t="e">
        <f>SUMIF(#REF!,B397,#REF!)</f>
        <v>#REF!</v>
      </c>
      <c r="G397" s="97" t="e">
        <f>VLOOKUP(B397,#REF!,7,0)</f>
        <v>#REF!</v>
      </c>
      <c r="H397" s="98" t="e">
        <f t="shared" si="12"/>
        <v>#REF!</v>
      </c>
      <c r="I397" s="99" t="e">
        <f>H397/#REF!</f>
        <v>#REF!</v>
      </c>
      <c r="J397" s="167" t="e">
        <f>SUM($I$10:I397)</f>
        <v>#REF!</v>
      </c>
      <c r="K397" s="107" t="e">
        <f t="shared" si="13"/>
        <v>#REF!</v>
      </c>
    </row>
    <row r="398" spans="2:11" ht="15.75" x14ac:dyDescent="0.25">
      <c r="B398" s="105">
        <v>104916</v>
      </c>
      <c r="C398" s="94" t="e">
        <f>VLOOKUP(B398,#REF!,2,0)</f>
        <v>#REF!</v>
      </c>
      <c r="D398" s="95" t="e">
        <f>VLOOKUP(B398,#REF!,3,0)</f>
        <v>#REF!</v>
      </c>
      <c r="E398" s="94" t="e">
        <f>VLOOKUP(B398,#REF!,4,0)</f>
        <v>#REF!</v>
      </c>
      <c r="F398" s="96" t="e">
        <f>SUMIF(#REF!,B398,#REF!)</f>
        <v>#REF!</v>
      </c>
      <c r="G398" s="97" t="e">
        <f>VLOOKUP(B398,#REF!,7,0)</f>
        <v>#REF!</v>
      </c>
      <c r="H398" s="98" t="e">
        <f t="shared" si="12"/>
        <v>#REF!</v>
      </c>
      <c r="I398" s="99" t="e">
        <f>H398/#REF!</f>
        <v>#REF!</v>
      </c>
      <c r="J398" s="167" t="e">
        <f>SUM($I$10:I398)</f>
        <v>#REF!</v>
      </c>
      <c r="K398" s="107" t="e">
        <f t="shared" si="13"/>
        <v>#REF!</v>
      </c>
    </row>
    <row r="399" spans="2:11" ht="15.75" x14ac:dyDescent="0.25">
      <c r="B399" s="105">
        <v>151131</v>
      </c>
      <c r="C399" s="94" t="e">
        <f>VLOOKUP(B399,#REF!,2,0)</f>
        <v>#REF!</v>
      </c>
      <c r="D399" s="95" t="e">
        <f>VLOOKUP(B399,#REF!,3,0)</f>
        <v>#REF!</v>
      </c>
      <c r="E399" s="94" t="e">
        <f>VLOOKUP(B399,#REF!,4,0)</f>
        <v>#REF!</v>
      </c>
      <c r="F399" s="96" t="e">
        <f>SUMIF(#REF!,B399,#REF!)</f>
        <v>#REF!</v>
      </c>
      <c r="G399" s="97" t="e">
        <f>VLOOKUP(B399,#REF!,7,0)</f>
        <v>#REF!</v>
      </c>
      <c r="H399" s="98" t="e">
        <f t="shared" si="12"/>
        <v>#REF!</v>
      </c>
      <c r="I399" s="99" t="e">
        <f>H399/#REF!</f>
        <v>#REF!</v>
      </c>
      <c r="J399" s="167" t="e">
        <f>SUM($I$10:I399)</f>
        <v>#REF!</v>
      </c>
      <c r="K399" s="107" t="e">
        <f t="shared" si="13"/>
        <v>#REF!</v>
      </c>
    </row>
    <row r="400" spans="2:11" ht="15.75" x14ac:dyDescent="0.25">
      <c r="B400" s="105" t="s">
        <v>212</v>
      </c>
      <c r="C400" s="94" t="e">
        <f>VLOOKUP(B400,#REF!,2,0)</f>
        <v>#REF!</v>
      </c>
      <c r="D400" s="95" t="e">
        <f>VLOOKUP(B400,#REF!,3,0)</f>
        <v>#REF!</v>
      </c>
      <c r="E400" s="94" t="e">
        <f>VLOOKUP(B400,#REF!,4,0)</f>
        <v>#REF!</v>
      </c>
      <c r="F400" s="96" t="e">
        <f>SUMIF(#REF!,B400,#REF!)</f>
        <v>#REF!</v>
      </c>
      <c r="G400" s="97" t="e">
        <f>VLOOKUP(B400,#REF!,7,0)</f>
        <v>#REF!</v>
      </c>
      <c r="H400" s="98" t="e">
        <f t="shared" si="12"/>
        <v>#REF!</v>
      </c>
      <c r="I400" s="99" t="e">
        <f>H400/#REF!</f>
        <v>#REF!</v>
      </c>
      <c r="J400" s="167" t="e">
        <f>SUM($I$10:I400)</f>
        <v>#REF!</v>
      </c>
      <c r="K400" s="107" t="e">
        <f t="shared" si="13"/>
        <v>#REF!</v>
      </c>
    </row>
    <row r="401" spans="2:11" ht="15.75" x14ac:dyDescent="0.25">
      <c r="B401" s="105">
        <v>93667</v>
      </c>
      <c r="C401" s="94" t="e">
        <f>VLOOKUP(B401,#REF!,2,0)</f>
        <v>#REF!</v>
      </c>
      <c r="D401" s="95" t="e">
        <f>VLOOKUP(B401,#REF!,3,0)</f>
        <v>#REF!</v>
      </c>
      <c r="E401" s="94" t="e">
        <f>VLOOKUP(B401,#REF!,4,0)</f>
        <v>#REF!</v>
      </c>
      <c r="F401" s="96" t="e">
        <f>SUMIF(#REF!,B401,#REF!)</f>
        <v>#REF!</v>
      </c>
      <c r="G401" s="97" t="e">
        <f>VLOOKUP(B401,#REF!,7,0)</f>
        <v>#REF!</v>
      </c>
      <c r="H401" s="98" t="e">
        <f t="shared" si="12"/>
        <v>#REF!</v>
      </c>
      <c r="I401" s="99" t="e">
        <f>H401/#REF!</f>
        <v>#REF!</v>
      </c>
      <c r="J401" s="167" t="e">
        <f>SUM($I$10:I401)</f>
        <v>#REF!</v>
      </c>
      <c r="K401" s="107" t="e">
        <f t="shared" si="13"/>
        <v>#REF!</v>
      </c>
    </row>
    <row r="402" spans="2:11" ht="15.75" x14ac:dyDescent="0.25">
      <c r="B402" s="105">
        <v>104004</v>
      </c>
      <c r="C402" s="94" t="e">
        <f>VLOOKUP(B402,#REF!,2,0)</f>
        <v>#REF!</v>
      </c>
      <c r="D402" s="95" t="e">
        <f>VLOOKUP(B402,#REF!,3,0)</f>
        <v>#REF!</v>
      </c>
      <c r="E402" s="94" t="e">
        <f>VLOOKUP(B402,#REF!,4,0)</f>
        <v>#REF!</v>
      </c>
      <c r="F402" s="96" t="e">
        <f>SUMIF(#REF!,B402,#REF!)</f>
        <v>#REF!</v>
      </c>
      <c r="G402" s="97" t="e">
        <f>VLOOKUP(B402,#REF!,7,0)</f>
        <v>#REF!</v>
      </c>
      <c r="H402" s="98" t="e">
        <f t="shared" si="12"/>
        <v>#REF!</v>
      </c>
      <c r="I402" s="99" t="e">
        <f>H402/#REF!</f>
        <v>#REF!</v>
      </c>
      <c r="J402" s="167" t="e">
        <f>SUM($I$10:I402)</f>
        <v>#REF!</v>
      </c>
      <c r="K402" s="107" t="e">
        <f t="shared" si="13"/>
        <v>#REF!</v>
      </c>
    </row>
    <row r="403" spans="2:11" ht="15.75" x14ac:dyDescent="0.25">
      <c r="B403" s="105">
        <v>94707</v>
      </c>
      <c r="C403" s="94" t="e">
        <f>VLOOKUP(B403,#REF!,2,0)</f>
        <v>#REF!</v>
      </c>
      <c r="D403" s="95" t="e">
        <f>VLOOKUP(B403,#REF!,3,0)</f>
        <v>#REF!</v>
      </c>
      <c r="E403" s="94" t="e">
        <f>VLOOKUP(B403,#REF!,4,0)</f>
        <v>#REF!</v>
      </c>
      <c r="F403" s="96" t="e">
        <f>SUMIF(#REF!,B403,#REF!)</f>
        <v>#REF!</v>
      </c>
      <c r="G403" s="97" t="e">
        <f>VLOOKUP(B403,#REF!,7,0)</f>
        <v>#REF!</v>
      </c>
      <c r="H403" s="98" t="e">
        <f t="shared" si="12"/>
        <v>#REF!</v>
      </c>
      <c r="I403" s="99" t="e">
        <f>H403/#REF!</f>
        <v>#REF!</v>
      </c>
      <c r="J403" s="167" t="e">
        <f>SUM($I$10:I403)</f>
        <v>#REF!</v>
      </c>
      <c r="K403" s="107" t="e">
        <f t="shared" si="13"/>
        <v>#REF!</v>
      </c>
    </row>
    <row r="404" spans="2:11" ht="15.75" x14ac:dyDescent="0.25">
      <c r="B404" s="105">
        <v>91920</v>
      </c>
      <c r="C404" s="94" t="e">
        <f>VLOOKUP(B404,#REF!,2,0)</f>
        <v>#REF!</v>
      </c>
      <c r="D404" s="95" t="e">
        <f>VLOOKUP(B404,#REF!,3,0)</f>
        <v>#REF!</v>
      </c>
      <c r="E404" s="94" t="e">
        <f>VLOOKUP(B404,#REF!,4,0)</f>
        <v>#REF!</v>
      </c>
      <c r="F404" s="96" t="e">
        <f>SUMIF(#REF!,B404,#REF!)</f>
        <v>#REF!</v>
      </c>
      <c r="G404" s="97" t="e">
        <f>VLOOKUP(B404,#REF!,7,0)</f>
        <v>#REF!</v>
      </c>
      <c r="H404" s="98" t="e">
        <f t="shared" si="12"/>
        <v>#REF!</v>
      </c>
      <c r="I404" s="99" t="e">
        <f>H404/#REF!</f>
        <v>#REF!</v>
      </c>
      <c r="J404" s="167" t="e">
        <f>SUM($I$10:I404)</f>
        <v>#REF!</v>
      </c>
      <c r="K404" s="107" t="e">
        <f t="shared" si="13"/>
        <v>#REF!</v>
      </c>
    </row>
    <row r="405" spans="2:11" ht="15.75" x14ac:dyDescent="0.25">
      <c r="B405" s="105">
        <v>104000</v>
      </c>
      <c r="C405" s="94" t="e">
        <f>VLOOKUP(B405,#REF!,2,0)</f>
        <v>#REF!</v>
      </c>
      <c r="D405" s="95" t="e">
        <f>VLOOKUP(B405,#REF!,3,0)</f>
        <v>#REF!</v>
      </c>
      <c r="E405" s="94" t="e">
        <f>VLOOKUP(B405,#REF!,4,0)</f>
        <v>#REF!</v>
      </c>
      <c r="F405" s="96" t="e">
        <f>SUMIF(#REF!,B405,#REF!)</f>
        <v>#REF!</v>
      </c>
      <c r="G405" s="97" t="e">
        <f>VLOOKUP(B405,#REF!,7,0)</f>
        <v>#REF!</v>
      </c>
      <c r="H405" s="98" t="e">
        <f t="shared" si="12"/>
        <v>#REF!</v>
      </c>
      <c r="I405" s="99" t="e">
        <f>H405/#REF!</f>
        <v>#REF!</v>
      </c>
      <c r="J405" s="167" t="e">
        <f>SUM($I$10:I405)</f>
        <v>#REF!</v>
      </c>
      <c r="K405" s="107" t="e">
        <f t="shared" si="13"/>
        <v>#REF!</v>
      </c>
    </row>
    <row r="406" spans="2:11" ht="15.75" x14ac:dyDescent="0.25">
      <c r="B406" s="105">
        <v>105297</v>
      </c>
      <c r="C406" s="94" t="e">
        <f>VLOOKUP(B406,#REF!,2,0)</f>
        <v>#REF!</v>
      </c>
      <c r="D406" s="95" t="e">
        <f>VLOOKUP(B406,#REF!,3,0)</f>
        <v>#REF!</v>
      </c>
      <c r="E406" s="94" t="e">
        <f>VLOOKUP(B406,#REF!,4,0)</f>
        <v>#REF!</v>
      </c>
      <c r="F406" s="96" t="e">
        <f>SUMIF(#REF!,B406,#REF!)</f>
        <v>#REF!</v>
      </c>
      <c r="G406" s="97" t="e">
        <f>VLOOKUP(B406,#REF!,7,0)</f>
        <v>#REF!</v>
      </c>
      <c r="H406" s="98" t="e">
        <f t="shared" si="12"/>
        <v>#REF!</v>
      </c>
      <c r="I406" s="99" t="e">
        <f>H406/#REF!</f>
        <v>#REF!</v>
      </c>
      <c r="J406" s="167" t="e">
        <f>SUM($I$10:I406)</f>
        <v>#REF!</v>
      </c>
      <c r="K406" s="107" t="e">
        <f t="shared" si="13"/>
        <v>#REF!</v>
      </c>
    </row>
    <row r="407" spans="2:11" ht="15.75" x14ac:dyDescent="0.25">
      <c r="B407" s="105">
        <v>91959</v>
      </c>
      <c r="C407" s="94" t="e">
        <f>VLOOKUP(B407,#REF!,2,0)</f>
        <v>#REF!</v>
      </c>
      <c r="D407" s="95" t="e">
        <f>VLOOKUP(B407,#REF!,3,0)</f>
        <v>#REF!</v>
      </c>
      <c r="E407" s="94" t="e">
        <f>VLOOKUP(B407,#REF!,4,0)</f>
        <v>#REF!</v>
      </c>
      <c r="F407" s="96" t="e">
        <f>SUMIF(#REF!,B407,#REF!)</f>
        <v>#REF!</v>
      </c>
      <c r="G407" s="97" t="e">
        <f>VLOOKUP(B407,#REF!,7,0)</f>
        <v>#REF!</v>
      </c>
      <c r="H407" s="98" t="e">
        <f t="shared" si="12"/>
        <v>#REF!</v>
      </c>
      <c r="I407" s="99" t="e">
        <f>H407/#REF!</f>
        <v>#REF!</v>
      </c>
      <c r="J407" s="167" t="e">
        <f>SUM($I$10:I407)</f>
        <v>#REF!</v>
      </c>
      <c r="K407" s="107" t="e">
        <f t="shared" si="13"/>
        <v>#REF!</v>
      </c>
    </row>
    <row r="408" spans="2:11" ht="15.75" x14ac:dyDescent="0.25">
      <c r="B408" s="105">
        <v>105378</v>
      </c>
      <c r="C408" s="94" t="e">
        <f>VLOOKUP(B408,#REF!,2,0)</f>
        <v>#REF!</v>
      </c>
      <c r="D408" s="95" t="e">
        <f>VLOOKUP(B408,#REF!,3,0)</f>
        <v>#REF!</v>
      </c>
      <c r="E408" s="94" t="e">
        <f>VLOOKUP(B408,#REF!,4,0)</f>
        <v>#REF!</v>
      </c>
      <c r="F408" s="96" t="e">
        <f>SUMIF(#REF!,B408,#REF!)</f>
        <v>#REF!</v>
      </c>
      <c r="G408" s="102" t="e">
        <f>VLOOKUP(B408,#REF!,7,0)</f>
        <v>#REF!</v>
      </c>
      <c r="H408" s="103" t="e">
        <f t="shared" si="12"/>
        <v>#REF!</v>
      </c>
      <c r="I408" s="104" t="e">
        <f>H408/#REF!</f>
        <v>#REF!</v>
      </c>
      <c r="J408" s="167" t="e">
        <f>SUM($I$10:I408)</f>
        <v>#REF!</v>
      </c>
      <c r="K408" s="107" t="e">
        <f t="shared" si="13"/>
        <v>#REF!</v>
      </c>
    </row>
    <row r="409" spans="2:11" ht="15.75" x14ac:dyDescent="0.25">
      <c r="B409" s="105">
        <v>94651</v>
      </c>
      <c r="C409" s="94" t="e">
        <f>VLOOKUP(B409,#REF!,2,0)</f>
        <v>#REF!</v>
      </c>
      <c r="D409" s="95" t="e">
        <f>VLOOKUP(B409,#REF!,3,0)</f>
        <v>#REF!</v>
      </c>
      <c r="E409" s="94" t="e">
        <f>VLOOKUP(B409,#REF!,4,0)</f>
        <v>#REF!</v>
      </c>
      <c r="F409" s="96" t="e">
        <f>SUMIF(#REF!,B409,#REF!)</f>
        <v>#REF!</v>
      </c>
      <c r="G409" s="97" t="e">
        <f>VLOOKUP(B409,#REF!,7,0)</f>
        <v>#REF!</v>
      </c>
      <c r="H409" s="98" t="e">
        <f t="shared" si="12"/>
        <v>#REF!</v>
      </c>
      <c r="I409" s="99" t="e">
        <f>H409/#REF!</f>
        <v>#REF!</v>
      </c>
      <c r="J409" s="167" t="e">
        <f>SUM($I$10:I409)</f>
        <v>#REF!</v>
      </c>
      <c r="K409" s="107" t="e">
        <f t="shared" si="13"/>
        <v>#REF!</v>
      </c>
    </row>
    <row r="410" spans="2:11" ht="15.75" x14ac:dyDescent="0.25">
      <c r="B410" s="105">
        <v>89353</v>
      </c>
      <c r="C410" s="94" t="e">
        <f>VLOOKUP(B410,#REF!,2,0)</f>
        <v>#REF!</v>
      </c>
      <c r="D410" s="95" t="e">
        <f>VLOOKUP(B410,#REF!,3,0)</f>
        <v>#REF!</v>
      </c>
      <c r="E410" s="94" t="e">
        <f>VLOOKUP(B410,#REF!,4,0)</f>
        <v>#REF!</v>
      </c>
      <c r="F410" s="96" t="e">
        <f>SUMIF(#REF!,B410,#REF!)</f>
        <v>#REF!</v>
      </c>
      <c r="G410" s="97" t="e">
        <f>VLOOKUP(B410,#REF!,7,0)</f>
        <v>#REF!</v>
      </c>
      <c r="H410" s="98" t="e">
        <f t="shared" si="12"/>
        <v>#REF!</v>
      </c>
      <c r="I410" s="99" t="e">
        <f>H410/#REF!</f>
        <v>#REF!</v>
      </c>
      <c r="J410" s="167" t="e">
        <f>SUM($I$10:I410)</f>
        <v>#REF!</v>
      </c>
      <c r="K410" s="107" t="e">
        <f t="shared" si="13"/>
        <v>#REF!</v>
      </c>
    </row>
    <row r="411" spans="2:11" ht="15.75" x14ac:dyDescent="0.25">
      <c r="B411" s="105">
        <v>93660</v>
      </c>
      <c r="C411" s="94" t="e">
        <f>VLOOKUP(B411,#REF!,2,0)</f>
        <v>#REF!</v>
      </c>
      <c r="D411" s="95" t="e">
        <f>VLOOKUP(B411,#REF!,3,0)</f>
        <v>#REF!</v>
      </c>
      <c r="E411" s="94" t="e">
        <f>VLOOKUP(B411,#REF!,4,0)</f>
        <v>#REF!</v>
      </c>
      <c r="F411" s="96" t="e">
        <f>SUMIF(#REF!,B411,#REF!)</f>
        <v>#REF!</v>
      </c>
      <c r="G411" s="97" t="e">
        <f>VLOOKUP(B411,#REF!,7,0)</f>
        <v>#REF!</v>
      </c>
      <c r="H411" s="98" t="e">
        <f t="shared" si="12"/>
        <v>#REF!</v>
      </c>
      <c r="I411" s="99" t="e">
        <f>H411/#REF!</f>
        <v>#REF!</v>
      </c>
      <c r="J411" s="167" t="e">
        <f>SUM($I$10:I411)</f>
        <v>#REF!</v>
      </c>
      <c r="K411" s="107" t="e">
        <f t="shared" si="13"/>
        <v>#REF!</v>
      </c>
    </row>
    <row r="412" spans="2:11" ht="15.75" x14ac:dyDescent="0.25">
      <c r="B412" s="105">
        <v>39139</v>
      </c>
      <c r="C412" s="94" t="e">
        <f>VLOOKUP(B412,#REF!,2,0)</f>
        <v>#REF!</v>
      </c>
      <c r="D412" s="95" t="e">
        <f>VLOOKUP(B412,#REF!,3,0)</f>
        <v>#REF!</v>
      </c>
      <c r="E412" s="94" t="e">
        <f>VLOOKUP(B412,#REF!,4,0)</f>
        <v>#REF!</v>
      </c>
      <c r="F412" s="96" t="e">
        <f>SUMIF(#REF!,B412,#REF!)</f>
        <v>#REF!</v>
      </c>
      <c r="G412" s="97" t="e">
        <f>VLOOKUP(B412,#REF!,7,0)</f>
        <v>#REF!</v>
      </c>
      <c r="H412" s="98" t="e">
        <f t="shared" si="12"/>
        <v>#REF!</v>
      </c>
      <c r="I412" s="99" t="e">
        <f>H412/#REF!</f>
        <v>#REF!</v>
      </c>
      <c r="J412" s="167" t="e">
        <f>SUM($I$10:I412)</f>
        <v>#REF!</v>
      </c>
      <c r="K412" s="107" t="e">
        <f t="shared" si="13"/>
        <v>#REF!</v>
      </c>
    </row>
    <row r="413" spans="2:11" ht="15.75" x14ac:dyDescent="0.25">
      <c r="B413" s="105">
        <v>94680</v>
      </c>
      <c r="C413" s="94" t="e">
        <f>VLOOKUP(B413,#REF!,2,0)</f>
        <v>#REF!</v>
      </c>
      <c r="D413" s="95" t="e">
        <f>VLOOKUP(B413,#REF!,3,0)</f>
        <v>#REF!</v>
      </c>
      <c r="E413" s="94" t="e">
        <f>VLOOKUP(B413,#REF!,4,0)</f>
        <v>#REF!</v>
      </c>
      <c r="F413" s="96" t="e">
        <f>SUMIF(#REF!,B413,#REF!)</f>
        <v>#REF!</v>
      </c>
      <c r="G413" s="97" t="e">
        <f>VLOOKUP(B413,#REF!,7,0)</f>
        <v>#REF!</v>
      </c>
      <c r="H413" s="98" t="e">
        <f t="shared" si="12"/>
        <v>#REF!</v>
      </c>
      <c r="I413" s="99" t="e">
        <f>H413/#REF!</f>
        <v>#REF!</v>
      </c>
      <c r="J413" s="167" t="e">
        <f>SUM($I$10:I413)</f>
        <v>#REF!</v>
      </c>
      <c r="K413" s="107" t="e">
        <f t="shared" si="13"/>
        <v>#REF!</v>
      </c>
    </row>
    <row r="414" spans="2:11" ht="15.75" x14ac:dyDescent="0.25">
      <c r="B414" s="105">
        <v>89605</v>
      </c>
      <c r="C414" s="94" t="e">
        <f>VLOOKUP(B414,#REF!,2,0)</f>
        <v>#REF!</v>
      </c>
      <c r="D414" s="95" t="e">
        <f>VLOOKUP(B414,#REF!,3,0)</f>
        <v>#REF!</v>
      </c>
      <c r="E414" s="94" t="e">
        <f>VLOOKUP(B414,#REF!,4,0)</f>
        <v>#REF!</v>
      </c>
      <c r="F414" s="96" t="e">
        <f>SUMIF(#REF!,B414,#REF!)</f>
        <v>#REF!</v>
      </c>
      <c r="G414" s="97" t="e">
        <f>VLOOKUP(B414,#REF!,7,0)</f>
        <v>#REF!</v>
      </c>
      <c r="H414" s="98" t="e">
        <f t="shared" si="12"/>
        <v>#REF!</v>
      </c>
      <c r="I414" s="99" t="e">
        <f>H414/#REF!</f>
        <v>#REF!</v>
      </c>
      <c r="J414" s="167" t="e">
        <f>SUM($I$10:I414)</f>
        <v>#REF!</v>
      </c>
      <c r="K414" s="107" t="e">
        <f t="shared" si="13"/>
        <v>#REF!</v>
      </c>
    </row>
    <row r="415" spans="2:11" ht="15.75" x14ac:dyDescent="0.25">
      <c r="B415" s="105">
        <v>95789</v>
      </c>
      <c r="C415" s="94" t="e">
        <f>VLOOKUP(B415,#REF!,2,0)</f>
        <v>#REF!</v>
      </c>
      <c r="D415" s="95" t="e">
        <f>VLOOKUP(B415,#REF!,3,0)</f>
        <v>#REF!</v>
      </c>
      <c r="E415" s="94" t="e">
        <f>VLOOKUP(B415,#REF!,4,0)</f>
        <v>#REF!</v>
      </c>
      <c r="F415" s="96" t="e">
        <f>SUMIF(#REF!,B415,#REF!)</f>
        <v>#REF!</v>
      </c>
      <c r="G415" s="97" t="e">
        <f>VLOOKUP(B415,#REF!,7,0)</f>
        <v>#REF!</v>
      </c>
      <c r="H415" s="98" t="e">
        <f t="shared" si="12"/>
        <v>#REF!</v>
      </c>
      <c r="I415" s="99" t="e">
        <f>H415/#REF!</f>
        <v>#REF!</v>
      </c>
      <c r="J415" s="167" t="e">
        <f>SUM($I$10:I415)</f>
        <v>#REF!</v>
      </c>
      <c r="K415" s="107" t="e">
        <f t="shared" si="13"/>
        <v>#REF!</v>
      </c>
    </row>
    <row r="416" spans="2:11" ht="15.75" x14ac:dyDescent="0.25">
      <c r="B416" s="105">
        <v>105180</v>
      </c>
      <c r="C416" s="94" t="e">
        <f>VLOOKUP(B416,#REF!,2,0)</f>
        <v>#REF!</v>
      </c>
      <c r="D416" s="95" t="e">
        <f>VLOOKUP(B416,#REF!,3,0)</f>
        <v>#REF!</v>
      </c>
      <c r="E416" s="94" t="e">
        <f>VLOOKUP(B416,#REF!,4,0)</f>
        <v>#REF!</v>
      </c>
      <c r="F416" s="96" t="e">
        <f>SUMIF(#REF!,B416,#REF!)</f>
        <v>#REF!</v>
      </c>
      <c r="G416" s="97" t="e">
        <f>VLOOKUP(B416,#REF!,7,0)</f>
        <v>#REF!</v>
      </c>
      <c r="H416" s="98" t="e">
        <f t="shared" si="12"/>
        <v>#REF!</v>
      </c>
      <c r="I416" s="99" t="e">
        <f>H416/#REF!</f>
        <v>#REF!</v>
      </c>
      <c r="J416" s="167" t="e">
        <f>SUM($I$10:I416)</f>
        <v>#REF!</v>
      </c>
      <c r="K416" s="107" t="e">
        <f t="shared" si="13"/>
        <v>#REF!</v>
      </c>
    </row>
    <row r="417" spans="2:11" ht="15.75" x14ac:dyDescent="0.25">
      <c r="B417" s="105">
        <v>94796</v>
      </c>
      <c r="C417" s="94" t="e">
        <f>VLOOKUP(B417,#REF!,2,0)</f>
        <v>#REF!</v>
      </c>
      <c r="D417" s="95" t="e">
        <f>VLOOKUP(B417,#REF!,3,0)</f>
        <v>#REF!</v>
      </c>
      <c r="E417" s="94" t="e">
        <f>VLOOKUP(B417,#REF!,4,0)</f>
        <v>#REF!</v>
      </c>
      <c r="F417" s="96" t="e">
        <f>SUMIF(#REF!,B417,#REF!)</f>
        <v>#REF!</v>
      </c>
      <c r="G417" s="97" t="e">
        <f>VLOOKUP(B417,#REF!,7,0)</f>
        <v>#REF!</v>
      </c>
      <c r="H417" s="98" t="e">
        <f t="shared" si="12"/>
        <v>#REF!</v>
      </c>
      <c r="I417" s="99" t="e">
        <f>H417/#REF!</f>
        <v>#REF!</v>
      </c>
      <c r="J417" s="167" t="e">
        <f>SUM($I$10:I417)</f>
        <v>#REF!</v>
      </c>
      <c r="K417" s="107" t="e">
        <f t="shared" si="13"/>
        <v>#REF!</v>
      </c>
    </row>
    <row r="418" spans="2:11" ht="15.75" x14ac:dyDescent="0.25">
      <c r="B418" s="105">
        <v>94706</v>
      </c>
      <c r="C418" s="94" t="e">
        <f>VLOOKUP(B418,#REF!,2,0)</f>
        <v>#REF!</v>
      </c>
      <c r="D418" s="95" t="e">
        <f>VLOOKUP(B418,#REF!,3,0)</f>
        <v>#REF!</v>
      </c>
      <c r="E418" s="94" t="e">
        <f>VLOOKUP(B418,#REF!,4,0)</f>
        <v>#REF!</v>
      </c>
      <c r="F418" s="96" t="e">
        <f>SUMIF(#REF!,B418,#REF!)</f>
        <v>#REF!</v>
      </c>
      <c r="G418" s="97" t="e">
        <f>VLOOKUP(B418,#REF!,7,0)</f>
        <v>#REF!</v>
      </c>
      <c r="H418" s="98" t="e">
        <f t="shared" si="12"/>
        <v>#REF!</v>
      </c>
      <c r="I418" s="99" t="e">
        <f>H418/#REF!</f>
        <v>#REF!</v>
      </c>
      <c r="J418" s="167" t="e">
        <f>SUM($I$10:I418)</f>
        <v>#REF!</v>
      </c>
      <c r="K418" s="107" t="e">
        <f t="shared" si="13"/>
        <v>#REF!</v>
      </c>
    </row>
    <row r="419" spans="2:11" ht="15.75" x14ac:dyDescent="0.25">
      <c r="B419" s="105">
        <v>91953</v>
      </c>
      <c r="C419" s="94" t="e">
        <f>VLOOKUP(B419,#REF!,2,0)</f>
        <v>#REF!</v>
      </c>
      <c r="D419" s="95" t="e">
        <f>VLOOKUP(B419,#REF!,3,0)</f>
        <v>#REF!</v>
      </c>
      <c r="E419" s="94" t="e">
        <f>VLOOKUP(B419,#REF!,4,0)</f>
        <v>#REF!</v>
      </c>
      <c r="F419" s="96" t="e">
        <f>SUMIF(#REF!,B419,#REF!)</f>
        <v>#REF!</v>
      </c>
      <c r="G419" s="97" t="e">
        <f>VLOOKUP(B419,#REF!,7,0)</f>
        <v>#REF!</v>
      </c>
      <c r="H419" s="98" t="e">
        <f t="shared" si="12"/>
        <v>#REF!</v>
      </c>
      <c r="I419" s="99" t="e">
        <f>H419/#REF!</f>
        <v>#REF!</v>
      </c>
      <c r="J419" s="167" t="e">
        <f>SUM($I$10:I419)</f>
        <v>#REF!</v>
      </c>
      <c r="K419" s="107" t="e">
        <f t="shared" si="13"/>
        <v>#REF!</v>
      </c>
    </row>
    <row r="420" spans="2:11" ht="15.75" x14ac:dyDescent="0.25">
      <c r="B420" s="105">
        <v>91174</v>
      </c>
      <c r="C420" s="94" t="e">
        <f>VLOOKUP(B420,#REF!,2,0)</f>
        <v>#REF!</v>
      </c>
      <c r="D420" s="95" t="e">
        <f>VLOOKUP(B420,#REF!,3,0)</f>
        <v>#REF!</v>
      </c>
      <c r="E420" s="94" t="e">
        <f>VLOOKUP(B420,#REF!,4,0)</f>
        <v>#REF!</v>
      </c>
      <c r="F420" s="96" t="e">
        <f>SUMIF(#REF!,B420,#REF!)</f>
        <v>#REF!</v>
      </c>
      <c r="G420" s="97" t="e">
        <f>VLOOKUP(B420,#REF!,7,0)</f>
        <v>#REF!</v>
      </c>
      <c r="H420" s="98" t="e">
        <f t="shared" si="12"/>
        <v>#REF!</v>
      </c>
      <c r="I420" s="99" t="e">
        <f>H420/#REF!</f>
        <v>#REF!</v>
      </c>
      <c r="J420" s="167" t="e">
        <f>SUM($I$10:I420)</f>
        <v>#REF!</v>
      </c>
      <c r="K420" s="107" t="e">
        <f t="shared" si="13"/>
        <v>#REF!</v>
      </c>
    </row>
    <row r="421" spans="2:11" ht="15.75" x14ac:dyDescent="0.25">
      <c r="B421" s="105" t="s">
        <v>223</v>
      </c>
      <c r="C421" s="94" t="e">
        <f>VLOOKUP(B421,#REF!,2,0)</f>
        <v>#REF!</v>
      </c>
      <c r="D421" s="95" t="e">
        <f>VLOOKUP(B421,#REF!,3,0)</f>
        <v>#REF!</v>
      </c>
      <c r="E421" s="94" t="e">
        <f>VLOOKUP(B421,#REF!,4,0)</f>
        <v>#REF!</v>
      </c>
      <c r="F421" s="96" t="e">
        <f>SUMIF(#REF!,B421,#REF!)</f>
        <v>#REF!</v>
      </c>
      <c r="G421" s="97" t="e">
        <f>VLOOKUP(B421,#REF!,7,0)</f>
        <v>#REF!</v>
      </c>
      <c r="H421" s="98" t="e">
        <f t="shared" si="12"/>
        <v>#REF!</v>
      </c>
      <c r="I421" s="99" t="e">
        <f>H421/#REF!</f>
        <v>#REF!</v>
      </c>
      <c r="J421" s="167" t="e">
        <f>SUM($I$10:I421)</f>
        <v>#REF!</v>
      </c>
      <c r="K421" s="107" t="e">
        <f t="shared" si="13"/>
        <v>#REF!</v>
      </c>
    </row>
    <row r="422" spans="2:11" ht="15.75" x14ac:dyDescent="0.25">
      <c r="B422" s="105" t="s">
        <v>221</v>
      </c>
      <c r="C422" s="94" t="e">
        <f>VLOOKUP(B422,#REF!,2,0)</f>
        <v>#REF!</v>
      </c>
      <c r="D422" s="95" t="e">
        <f>VLOOKUP(B422,#REF!,3,0)</f>
        <v>#REF!</v>
      </c>
      <c r="E422" s="94" t="e">
        <f>VLOOKUP(B422,#REF!,4,0)</f>
        <v>#REF!</v>
      </c>
      <c r="F422" s="96" t="e">
        <f>SUMIF(#REF!,B422,#REF!)</f>
        <v>#REF!</v>
      </c>
      <c r="G422" s="97" t="e">
        <f>VLOOKUP(B422,#REF!,7,0)</f>
        <v>#REF!</v>
      </c>
      <c r="H422" s="98" t="e">
        <f t="shared" si="12"/>
        <v>#REF!</v>
      </c>
      <c r="I422" s="99" t="e">
        <f>H422/#REF!</f>
        <v>#REF!</v>
      </c>
      <c r="J422" s="167" t="e">
        <f>SUM($I$10:I422)</f>
        <v>#REF!</v>
      </c>
      <c r="K422" s="107" t="e">
        <f t="shared" si="13"/>
        <v>#REF!</v>
      </c>
    </row>
    <row r="423" spans="2:11" ht="15.75" x14ac:dyDescent="0.25">
      <c r="B423" s="105" t="s">
        <v>224</v>
      </c>
      <c r="C423" s="94" t="e">
        <f>VLOOKUP(B423,#REF!,2,0)</f>
        <v>#REF!</v>
      </c>
      <c r="D423" s="95" t="e">
        <f>VLOOKUP(B423,#REF!,3,0)</f>
        <v>#REF!</v>
      </c>
      <c r="E423" s="94" t="e">
        <f>VLOOKUP(B423,#REF!,4,0)</f>
        <v>#REF!</v>
      </c>
      <c r="F423" s="96" t="e">
        <f>SUMIF(#REF!,B423,#REF!)</f>
        <v>#REF!</v>
      </c>
      <c r="G423" s="97" t="e">
        <f>VLOOKUP(B423,#REF!,7,0)</f>
        <v>#REF!</v>
      </c>
      <c r="H423" s="98" t="e">
        <f t="shared" si="12"/>
        <v>#REF!</v>
      </c>
      <c r="I423" s="99" t="e">
        <f>H423/#REF!</f>
        <v>#REF!</v>
      </c>
      <c r="J423" s="167" t="e">
        <f>SUM($I$10:I423)</f>
        <v>#REF!</v>
      </c>
      <c r="K423" s="107" t="e">
        <f t="shared" si="13"/>
        <v>#REF!</v>
      </c>
    </row>
    <row r="424" spans="2:11" ht="15.75" x14ac:dyDescent="0.25">
      <c r="B424" s="105" t="s">
        <v>213</v>
      </c>
      <c r="C424" s="94" t="e">
        <f>VLOOKUP(B424,#REF!,2,0)</f>
        <v>#REF!</v>
      </c>
      <c r="D424" s="95" t="e">
        <f>VLOOKUP(B424,#REF!,3,0)</f>
        <v>#REF!</v>
      </c>
      <c r="E424" s="94" t="e">
        <f>VLOOKUP(B424,#REF!,4,0)</f>
        <v>#REF!</v>
      </c>
      <c r="F424" s="96" t="e">
        <f>SUMIF(#REF!,B424,#REF!)</f>
        <v>#REF!</v>
      </c>
      <c r="G424" s="97" t="e">
        <f>VLOOKUP(B424,#REF!,7,0)</f>
        <v>#REF!</v>
      </c>
      <c r="H424" s="98" t="e">
        <f t="shared" si="12"/>
        <v>#REF!</v>
      </c>
      <c r="I424" s="99" t="e">
        <f>H424/#REF!</f>
        <v>#REF!</v>
      </c>
      <c r="J424" s="167" t="e">
        <f>SUM($I$10:I424)</f>
        <v>#REF!</v>
      </c>
      <c r="K424" s="107" t="e">
        <f t="shared" si="13"/>
        <v>#REF!</v>
      </c>
    </row>
    <row r="425" spans="2:11" ht="15.75" x14ac:dyDescent="0.25">
      <c r="B425" s="105">
        <v>91922</v>
      </c>
      <c r="C425" s="94" t="e">
        <f>VLOOKUP(B425,#REF!,2,0)</f>
        <v>#REF!</v>
      </c>
      <c r="D425" s="95" t="e">
        <f>VLOOKUP(B425,#REF!,3,0)</f>
        <v>#REF!</v>
      </c>
      <c r="E425" s="94" t="e">
        <f>VLOOKUP(B425,#REF!,4,0)</f>
        <v>#REF!</v>
      </c>
      <c r="F425" s="96" t="e">
        <f>SUMIF(#REF!,B425,#REF!)</f>
        <v>#REF!</v>
      </c>
      <c r="G425" s="97" t="e">
        <f>VLOOKUP(B425,#REF!,7,0)</f>
        <v>#REF!</v>
      </c>
      <c r="H425" s="98" t="e">
        <f t="shared" si="12"/>
        <v>#REF!</v>
      </c>
      <c r="I425" s="99" t="e">
        <f>H425/#REF!</f>
        <v>#REF!</v>
      </c>
      <c r="J425" s="167" t="e">
        <f>SUM($I$10:I425)</f>
        <v>#REF!</v>
      </c>
      <c r="K425" s="107" t="e">
        <f t="shared" si="13"/>
        <v>#REF!</v>
      </c>
    </row>
    <row r="426" spans="2:11" ht="15.75" x14ac:dyDescent="0.25">
      <c r="B426" s="105">
        <v>94678</v>
      </c>
      <c r="C426" s="94" t="e">
        <f>VLOOKUP(B426,#REF!,2,0)</f>
        <v>#REF!</v>
      </c>
      <c r="D426" s="95" t="e">
        <f>VLOOKUP(B426,#REF!,3,0)</f>
        <v>#REF!</v>
      </c>
      <c r="E426" s="94" t="e">
        <f>VLOOKUP(B426,#REF!,4,0)</f>
        <v>#REF!</v>
      </c>
      <c r="F426" s="96" t="e">
        <f>SUMIF(#REF!,B426,#REF!)</f>
        <v>#REF!</v>
      </c>
      <c r="G426" s="97" t="e">
        <f>VLOOKUP(B426,#REF!,7,0)</f>
        <v>#REF!</v>
      </c>
      <c r="H426" s="98" t="e">
        <f t="shared" si="12"/>
        <v>#REF!</v>
      </c>
      <c r="I426" s="99" t="e">
        <f>H426/#REF!</f>
        <v>#REF!</v>
      </c>
      <c r="J426" s="167" t="e">
        <f>SUM($I$10:I426)</f>
        <v>#REF!</v>
      </c>
      <c r="K426" s="107" t="e">
        <f t="shared" si="13"/>
        <v>#REF!</v>
      </c>
    </row>
    <row r="427" spans="2:11" ht="15.75" x14ac:dyDescent="0.25">
      <c r="B427" s="105">
        <v>105359</v>
      </c>
      <c r="C427" s="94" t="e">
        <f>VLOOKUP(B427,#REF!,2,0)</f>
        <v>#REF!</v>
      </c>
      <c r="D427" s="95" t="e">
        <f>VLOOKUP(B427,#REF!,3,0)</f>
        <v>#REF!</v>
      </c>
      <c r="E427" s="94" t="e">
        <f>VLOOKUP(B427,#REF!,4,0)</f>
        <v>#REF!</v>
      </c>
      <c r="F427" s="96" t="e">
        <f>SUMIF(#REF!,B427,#REF!)</f>
        <v>#REF!</v>
      </c>
      <c r="G427" s="97" t="e">
        <f>VLOOKUP(B427,#REF!,7,0)</f>
        <v>#REF!</v>
      </c>
      <c r="H427" s="98" t="e">
        <f t="shared" si="12"/>
        <v>#REF!</v>
      </c>
      <c r="I427" s="99" t="e">
        <f>H427/#REF!</f>
        <v>#REF!</v>
      </c>
      <c r="J427" s="167" t="e">
        <f>SUM($I$10:I427)</f>
        <v>#REF!</v>
      </c>
      <c r="K427" s="107" t="e">
        <f t="shared" si="13"/>
        <v>#REF!</v>
      </c>
    </row>
    <row r="428" spans="2:11" ht="15.75" x14ac:dyDescent="0.25">
      <c r="B428" s="105">
        <v>89381</v>
      </c>
      <c r="C428" s="94" t="e">
        <f>VLOOKUP(B428,#REF!,2,0)</f>
        <v>#REF!</v>
      </c>
      <c r="D428" s="95" t="e">
        <f>VLOOKUP(B428,#REF!,3,0)</f>
        <v>#REF!</v>
      </c>
      <c r="E428" s="94" t="e">
        <f>VLOOKUP(B428,#REF!,4,0)</f>
        <v>#REF!</v>
      </c>
      <c r="F428" s="96" t="e">
        <f>SUMIF(#REF!,B428,#REF!)</f>
        <v>#REF!</v>
      </c>
      <c r="G428" s="97" t="e">
        <f>VLOOKUP(B428,#REF!,7,0)</f>
        <v>#REF!</v>
      </c>
      <c r="H428" s="98" t="e">
        <f t="shared" si="12"/>
        <v>#REF!</v>
      </c>
      <c r="I428" s="99" t="e">
        <f>H428/#REF!</f>
        <v>#REF!</v>
      </c>
      <c r="J428" s="167" t="e">
        <f>SUM($I$10:I428)</f>
        <v>#REF!</v>
      </c>
      <c r="K428" s="107" t="e">
        <f t="shared" si="13"/>
        <v>#REF!</v>
      </c>
    </row>
    <row r="429" spans="2:11" ht="15.75" x14ac:dyDescent="0.25">
      <c r="B429" s="105">
        <v>103978</v>
      </c>
      <c r="C429" s="94" t="e">
        <f>VLOOKUP(B429,#REF!,2,0)</f>
        <v>#REF!</v>
      </c>
      <c r="D429" s="95" t="e">
        <f>VLOOKUP(B429,#REF!,3,0)</f>
        <v>#REF!</v>
      </c>
      <c r="E429" s="94" t="e">
        <f>VLOOKUP(B429,#REF!,4,0)</f>
        <v>#REF!</v>
      </c>
      <c r="F429" s="96" t="e">
        <f>SUMIF(#REF!,B429,#REF!)</f>
        <v>#REF!</v>
      </c>
      <c r="G429" s="97" t="e">
        <f>VLOOKUP(B429,#REF!,7,0)</f>
        <v>#REF!</v>
      </c>
      <c r="H429" s="98" t="e">
        <f t="shared" si="12"/>
        <v>#REF!</v>
      </c>
      <c r="I429" s="99" t="e">
        <f>H429/#REF!</f>
        <v>#REF!</v>
      </c>
      <c r="J429" s="167" t="e">
        <f>SUM($I$10:I429)</f>
        <v>#REF!</v>
      </c>
      <c r="K429" s="107" t="e">
        <f t="shared" si="13"/>
        <v>#REF!</v>
      </c>
    </row>
    <row r="430" spans="2:11" ht="15.75" x14ac:dyDescent="0.25">
      <c r="B430" s="105">
        <v>104009</v>
      </c>
      <c r="C430" s="94" t="e">
        <f>VLOOKUP(B430,#REF!,2,0)</f>
        <v>#REF!</v>
      </c>
      <c r="D430" s="95" t="e">
        <f>VLOOKUP(B430,#REF!,3,0)</f>
        <v>#REF!</v>
      </c>
      <c r="E430" s="94" t="e">
        <f>VLOOKUP(B430,#REF!,4,0)</f>
        <v>#REF!</v>
      </c>
      <c r="F430" s="96" t="e">
        <f>SUMIF(#REF!,B430,#REF!)</f>
        <v>#REF!</v>
      </c>
      <c r="G430" s="97" t="e">
        <f>VLOOKUP(B430,#REF!,7,0)</f>
        <v>#REF!</v>
      </c>
      <c r="H430" s="98" t="e">
        <f t="shared" si="12"/>
        <v>#REF!</v>
      </c>
      <c r="I430" s="99" t="e">
        <f>H430/#REF!</f>
        <v>#REF!</v>
      </c>
      <c r="J430" s="167" t="e">
        <f>SUM($I$10:I430)</f>
        <v>#REF!</v>
      </c>
      <c r="K430" s="107" t="e">
        <f t="shared" si="13"/>
        <v>#REF!</v>
      </c>
    </row>
    <row r="431" spans="2:11" ht="15.75" x14ac:dyDescent="0.25">
      <c r="B431" s="105">
        <v>97142</v>
      </c>
      <c r="C431" s="94" t="e">
        <f>VLOOKUP(B431,#REF!,2,0)</f>
        <v>#REF!</v>
      </c>
      <c r="D431" s="95" t="e">
        <f>VLOOKUP(B431,#REF!,3,0)</f>
        <v>#REF!</v>
      </c>
      <c r="E431" s="94" t="e">
        <f>VLOOKUP(B431,#REF!,4,0)</f>
        <v>#REF!</v>
      </c>
      <c r="F431" s="96" t="e">
        <f>SUMIF(#REF!,B431,#REF!)</f>
        <v>#REF!</v>
      </c>
      <c r="G431" s="102" t="e">
        <f>VLOOKUP(B431,#REF!,7,0)</f>
        <v>#REF!</v>
      </c>
      <c r="H431" s="103" t="e">
        <f t="shared" si="12"/>
        <v>#REF!</v>
      </c>
      <c r="I431" s="104" t="e">
        <f>H431/#REF!</f>
        <v>#REF!</v>
      </c>
      <c r="J431" s="167" t="e">
        <f>SUM($I$10:I431)</f>
        <v>#REF!</v>
      </c>
      <c r="K431" s="107" t="e">
        <f t="shared" si="13"/>
        <v>#REF!</v>
      </c>
    </row>
    <row r="432" spans="2:11" ht="15.75" x14ac:dyDescent="0.25">
      <c r="B432" s="105">
        <v>94660</v>
      </c>
      <c r="C432" s="94" t="e">
        <f>VLOOKUP(B432,#REF!,2,0)</f>
        <v>#REF!</v>
      </c>
      <c r="D432" s="95" t="e">
        <f>VLOOKUP(B432,#REF!,3,0)</f>
        <v>#REF!</v>
      </c>
      <c r="E432" s="94" t="e">
        <f>VLOOKUP(B432,#REF!,4,0)</f>
        <v>#REF!</v>
      </c>
      <c r="F432" s="96" t="e">
        <f>SUMIF(#REF!,B432,#REF!)</f>
        <v>#REF!</v>
      </c>
      <c r="G432" s="97" t="e">
        <f>VLOOKUP(B432,#REF!,7,0)</f>
        <v>#REF!</v>
      </c>
      <c r="H432" s="98" t="e">
        <f t="shared" si="12"/>
        <v>#REF!</v>
      </c>
      <c r="I432" s="99" t="e">
        <f>H432/#REF!</f>
        <v>#REF!</v>
      </c>
      <c r="J432" s="167" t="e">
        <f>SUM($I$10:I432)</f>
        <v>#REF!</v>
      </c>
      <c r="K432" s="107" t="e">
        <f t="shared" si="13"/>
        <v>#REF!</v>
      </c>
    </row>
    <row r="433" spans="2:11" ht="15.75" x14ac:dyDescent="0.25">
      <c r="B433" s="105">
        <v>97123</v>
      </c>
      <c r="C433" s="94" t="e">
        <f>VLOOKUP(B433,#REF!,2,0)</f>
        <v>#REF!</v>
      </c>
      <c r="D433" s="95" t="e">
        <f>VLOOKUP(B433,#REF!,3,0)</f>
        <v>#REF!</v>
      </c>
      <c r="E433" s="94" t="e">
        <f>VLOOKUP(B433,#REF!,4,0)</f>
        <v>#REF!</v>
      </c>
      <c r="F433" s="96" t="e">
        <f>SUMIF(#REF!,B433,#REF!)</f>
        <v>#REF!</v>
      </c>
      <c r="G433" s="102" t="e">
        <f>VLOOKUP(B433,#REF!,7,0)</f>
        <v>#REF!</v>
      </c>
      <c r="H433" s="103" t="e">
        <f t="shared" si="12"/>
        <v>#REF!</v>
      </c>
      <c r="I433" s="104" t="e">
        <f>H433/#REF!</f>
        <v>#REF!</v>
      </c>
      <c r="J433" s="167" t="e">
        <f>SUM($I$10:I433)</f>
        <v>#REF!</v>
      </c>
      <c r="K433" s="107" t="e">
        <f t="shared" si="13"/>
        <v>#REF!</v>
      </c>
    </row>
    <row r="434" spans="2:11" ht="15.75" x14ac:dyDescent="0.25">
      <c r="B434" s="105">
        <v>103089</v>
      </c>
      <c r="C434" s="94" t="e">
        <f>VLOOKUP(B434,#REF!,2,0)</f>
        <v>#REF!</v>
      </c>
      <c r="D434" s="95" t="e">
        <f>VLOOKUP(B434,#REF!,3,0)</f>
        <v>#REF!</v>
      </c>
      <c r="E434" s="94" t="e">
        <f>VLOOKUP(B434,#REF!,4,0)</f>
        <v>#REF!</v>
      </c>
      <c r="F434" s="96" t="e">
        <f>SUMIF(#REF!,B434,#REF!)</f>
        <v>#REF!</v>
      </c>
      <c r="G434" s="97" t="e">
        <f>VLOOKUP(B434,#REF!,7,0)</f>
        <v>#REF!</v>
      </c>
      <c r="H434" s="98" t="e">
        <f t="shared" si="12"/>
        <v>#REF!</v>
      </c>
      <c r="I434" s="99" t="e">
        <f>H434/#REF!</f>
        <v>#REF!</v>
      </c>
      <c r="J434" s="167" t="e">
        <f>SUM($I$10:I434)</f>
        <v>#REF!</v>
      </c>
      <c r="K434" s="107" t="e">
        <f t="shared" si="13"/>
        <v>#REF!</v>
      </c>
    </row>
    <row r="435" spans="2:11" ht="15.75" x14ac:dyDescent="0.25">
      <c r="B435" s="105">
        <v>104012</v>
      </c>
      <c r="C435" s="94" t="e">
        <f>VLOOKUP(B435,#REF!,2,0)</f>
        <v>#REF!</v>
      </c>
      <c r="D435" s="95" t="e">
        <f>VLOOKUP(B435,#REF!,3,0)</f>
        <v>#REF!</v>
      </c>
      <c r="E435" s="94" t="e">
        <f>VLOOKUP(B435,#REF!,4,0)</f>
        <v>#REF!</v>
      </c>
      <c r="F435" s="96" t="e">
        <f>SUMIF(#REF!,B435,#REF!)</f>
        <v>#REF!</v>
      </c>
      <c r="G435" s="97" t="e">
        <f>VLOOKUP(B435,#REF!,7,0)</f>
        <v>#REF!</v>
      </c>
      <c r="H435" s="98" t="e">
        <f t="shared" si="12"/>
        <v>#REF!</v>
      </c>
      <c r="I435" s="99" t="e">
        <f>H435/#REF!</f>
        <v>#REF!</v>
      </c>
      <c r="J435" s="167" t="e">
        <f>SUM($I$10:I435)</f>
        <v>#REF!</v>
      </c>
      <c r="K435" s="107" t="e">
        <f t="shared" si="13"/>
        <v>#REF!</v>
      </c>
    </row>
    <row r="436" spans="2:11" ht="15.75" x14ac:dyDescent="0.25">
      <c r="B436" s="105">
        <v>92694</v>
      </c>
      <c r="C436" s="94" t="e">
        <f>VLOOKUP(B436,#REF!,2,0)</f>
        <v>#REF!</v>
      </c>
      <c r="D436" s="95" t="e">
        <f>VLOOKUP(B436,#REF!,3,0)</f>
        <v>#REF!</v>
      </c>
      <c r="E436" s="94" t="e">
        <f>VLOOKUP(B436,#REF!,4,0)</f>
        <v>#REF!</v>
      </c>
      <c r="F436" s="96" t="e">
        <f>SUMIF(#REF!,B436,#REF!)</f>
        <v>#REF!</v>
      </c>
      <c r="G436" s="97" t="e">
        <f>VLOOKUP(B436,#REF!,7,0)</f>
        <v>#REF!</v>
      </c>
      <c r="H436" s="98" t="e">
        <f t="shared" si="12"/>
        <v>#REF!</v>
      </c>
      <c r="I436" s="99" t="e">
        <f>H436/#REF!</f>
        <v>#REF!</v>
      </c>
      <c r="J436" s="167" t="e">
        <f>SUM($I$10:I436)</f>
        <v>#REF!</v>
      </c>
      <c r="K436" s="107" t="e">
        <f t="shared" si="13"/>
        <v>#REF!</v>
      </c>
    </row>
    <row r="437" spans="2:11" ht="15.75" x14ac:dyDescent="0.25">
      <c r="B437" s="105">
        <v>92761</v>
      </c>
      <c r="C437" s="94" t="e">
        <f>VLOOKUP(B437,#REF!,2,0)</f>
        <v>#REF!</v>
      </c>
      <c r="D437" s="95" t="e">
        <f>VLOOKUP(B437,#REF!,3,0)</f>
        <v>#REF!</v>
      </c>
      <c r="E437" s="94" t="e">
        <f>VLOOKUP(B437,#REF!,4,0)</f>
        <v>#REF!</v>
      </c>
      <c r="F437" s="96" t="e">
        <f>SUMIF(#REF!,B437,#REF!)</f>
        <v>#REF!</v>
      </c>
      <c r="G437" s="97" t="e">
        <f>VLOOKUP(B437,#REF!,7,0)</f>
        <v>#REF!</v>
      </c>
      <c r="H437" s="98" t="e">
        <f t="shared" si="12"/>
        <v>#REF!</v>
      </c>
      <c r="I437" s="99" t="e">
        <f>H437/#REF!</f>
        <v>#REF!</v>
      </c>
      <c r="J437" s="167" t="e">
        <f>SUM($I$10:I437)</f>
        <v>#REF!</v>
      </c>
      <c r="K437" s="107" t="e">
        <f t="shared" si="13"/>
        <v>#REF!</v>
      </c>
    </row>
    <row r="438" spans="2:11" ht="15.75" x14ac:dyDescent="0.25">
      <c r="B438" s="105">
        <v>93654</v>
      </c>
      <c r="C438" s="94" t="e">
        <f>VLOOKUP(B438,#REF!,2,0)</f>
        <v>#REF!</v>
      </c>
      <c r="D438" s="95" t="e">
        <f>VLOOKUP(B438,#REF!,3,0)</f>
        <v>#REF!</v>
      </c>
      <c r="E438" s="94" t="e">
        <f>VLOOKUP(B438,#REF!,4,0)</f>
        <v>#REF!</v>
      </c>
      <c r="F438" s="96" t="e">
        <f>SUMIF(#REF!,B438,#REF!)</f>
        <v>#REF!</v>
      </c>
      <c r="G438" s="97" t="e">
        <f>VLOOKUP(B438,#REF!,7,0)</f>
        <v>#REF!</v>
      </c>
      <c r="H438" s="98" t="e">
        <f t="shared" si="12"/>
        <v>#REF!</v>
      </c>
      <c r="I438" s="99" t="e">
        <f>H438/#REF!</f>
        <v>#REF!</v>
      </c>
      <c r="J438" s="167" t="e">
        <f>SUM($I$10:I438)</f>
        <v>#REF!</v>
      </c>
      <c r="K438" s="107" t="e">
        <f t="shared" si="13"/>
        <v>#REF!</v>
      </c>
    </row>
    <row r="439" spans="2:11" ht="15.75" x14ac:dyDescent="0.25">
      <c r="B439" s="105">
        <v>86916</v>
      </c>
      <c r="C439" s="94" t="e">
        <f>VLOOKUP(B439,#REF!,2,0)</f>
        <v>#REF!</v>
      </c>
      <c r="D439" s="95" t="e">
        <f>VLOOKUP(B439,#REF!,3,0)</f>
        <v>#REF!</v>
      </c>
      <c r="E439" s="94" t="e">
        <f>VLOOKUP(B439,#REF!,4,0)</f>
        <v>#REF!</v>
      </c>
      <c r="F439" s="96" t="e">
        <f>SUMIF(#REF!,B439,#REF!)</f>
        <v>#REF!</v>
      </c>
      <c r="G439" s="97" t="e">
        <f>VLOOKUP(B439,#REF!,7,0)</f>
        <v>#REF!</v>
      </c>
      <c r="H439" s="98" t="e">
        <f t="shared" si="12"/>
        <v>#REF!</v>
      </c>
      <c r="I439" s="99" t="e">
        <f>H439/#REF!</f>
        <v>#REF!</v>
      </c>
      <c r="J439" s="167" t="e">
        <f>SUM($I$10:I439)</f>
        <v>#REF!</v>
      </c>
      <c r="K439" s="107" t="e">
        <f t="shared" si="13"/>
        <v>#REF!</v>
      </c>
    </row>
    <row r="440" spans="2:11" ht="15.75" x14ac:dyDescent="0.25">
      <c r="B440" s="105">
        <v>105138</v>
      </c>
      <c r="C440" s="94" t="e">
        <f>VLOOKUP(B440,#REF!,2,0)</f>
        <v>#REF!</v>
      </c>
      <c r="D440" s="95" t="e">
        <f>VLOOKUP(B440,#REF!,3,0)</f>
        <v>#REF!</v>
      </c>
      <c r="E440" s="94" t="e">
        <f>VLOOKUP(B440,#REF!,4,0)</f>
        <v>#REF!</v>
      </c>
      <c r="F440" s="96" t="e">
        <f>SUMIF(#REF!,B440,#REF!)</f>
        <v>#REF!</v>
      </c>
      <c r="G440" s="97" t="e">
        <f>VLOOKUP(B440,#REF!,7,0)</f>
        <v>#REF!</v>
      </c>
      <c r="H440" s="98" t="e">
        <f t="shared" si="12"/>
        <v>#REF!</v>
      </c>
      <c r="I440" s="99" t="e">
        <f>H440/#REF!</f>
        <v>#REF!</v>
      </c>
      <c r="J440" s="167" t="e">
        <f>SUM($I$10:I440)</f>
        <v>#REF!</v>
      </c>
      <c r="K440" s="107" t="e">
        <f t="shared" si="13"/>
        <v>#REF!</v>
      </c>
    </row>
    <row r="441" spans="2:11" ht="15.75" x14ac:dyDescent="0.25">
      <c r="B441" s="105">
        <v>89385</v>
      </c>
      <c r="C441" s="94" t="e">
        <f>VLOOKUP(B441,#REF!,2,0)</f>
        <v>#REF!</v>
      </c>
      <c r="D441" s="95" t="e">
        <f>VLOOKUP(B441,#REF!,3,0)</f>
        <v>#REF!</v>
      </c>
      <c r="E441" s="94" t="e">
        <f>VLOOKUP(B441,#REF!,4,0)</f>
        <v>#REF!</v>
      </c>
      <c r="F441" s="96" t="e">
        <f>SUMIF(#REF!,B441,#REF!)</f>
        <v>#REF!</v>
      </c>
      <c r="G441" s="97" t="e">
        <f>VLOOKUP(B441,#REF!,7,0)</f>
        <v>#REF!</v>
      </c>
      <c r="H441" s="98" t="e">
        <f t="shared" si="12"/>
        <v>#REF!</v>
      </c>
      <c r="I441" s="99" t="e">
        <f>H441/#REF!</f>
        <v>#REF!</v>
      </c>
      <c r="J441" s="167" t="e">
        <f>SUM($I$10:I441)</f>
        <v>#REF!</v>
      </c>
      <c r="K441" s="107" t="e">
        <f t="shared" si="13"/>
        <v>#REF!</v>
      </c>
    </row>
    <row r="442" spans="2:11" ht="15.75" x14ac:dyDescent="0.25">
      <c r="B442" s="105">
        <v>105145</v>
      </c>
      <c r="C442" s="94" t="e">
        <f>VLOOKUP(B442,#REF!,2,0)</f>
        <v>#REF!</v>
      </c>
      <c r="D442" s="95" t="e">
        <f>VLOOKUP(B442,#REF!,3,0)</f>
        <v>#REF!</v>
      </c>
      <c r="E442" s="94" t="e">
        <f>VLOOKUP(B442,#REF!,4,0)</f>
        <v>#REF!</v>
      </c>
      <c r="F442" s="96" t="e">
        <f>SUMIF(#REF!,B442,#REF!)</f>
        <v>#REF!</v>
      </c>
      <c r="G442" s="97" t="e">
        <f>VLOOKUP(B442,#REF!,7,0)</f>
        <v>#REF!</v>
      </c>
      <c r="H442" s="98" t="e">
        <f t="shared" si="12"/>
        <v>#REF!</v>
      </c>
      <c r="I442" s="99" t="e">
        <f>H442/#REF!</f>
        <v>#REF!</v>
      </c>
      <c r="J442" s="167" t="e">
        <f>SUM($I$10:I442)</f>
        <v>#REF!</v>
      </c>
      <c r="K442" s="107" t="e">
        <f t="shared" si="13"/>
        <v>#REF!</v>
      </c>
    </row>
    <row r="443" spans="2:11" ht="15.75" x14ac:dyDescent="0.25">
      <c r="B443" s="105">
        <v>94648</v>
      </c>
      <c r="C443" s="94" t="e">
        <f>VLOOKUP(B443,#REF!,2,0)</f>
        <v>#REF!</v>
      </c>
      <c r="D443" s="95" t="e">
        <f>VLOOKUP(B443,#REF!,3,0)</f>
        <v>#REF!</v>
      </c>
      <c r="E443" s="94" t="e">
        <f>VLOOKUP(B443,#REF!,4,0)</f>
        <v>#REF!</v>
      </c>
      <c r="F443" s="96" t="e">
        <f>SUMIF(#REF!,B443,#REF!)</f>
        <v>#REF!</v>
      </c>
      <c r="G443" s="97" t="e">
        <f>VLOOKUP(B443,#REF!,7,0)</f>
        <v>#REF!</v>
      </c>
      <c r="H443" s="98" t="e">
        <f t="shared" si="12"/>
        <v>#REF!</v>
      </c>
      <c r="I443" s="99" t="e">
        <f>H443/#REF!</f>
        <v>#REF!</v>
      </c>
      <c r="J443" s="167" t="e">
        <f>SUM($I$10:I443)</f>
        <v>#REF!</v>
      </c>
      <c r="K443" s="107" t="e">
        <f t="shared" si="13"/>
        <v>#REF!</v>
      </c>
    </row>
    <row r="444" spans="2:11" ht="15.75" x14ac:dyDescent="0.25">
      <c r="B444" s="105">
        <v>97143</v>
      </c>
      <c r="C444" s="94" t="e">
        <f>VLOOKUP(B444,#REF!,2,0)</f>
        <v>#REF!</v>
      </c>
      <c r="D444" s="95" t="e">
        <f>VLOOKUP(B444,#REF!,3,0)</f>
        <v>#REF!</v>
      </c>
      <c r="E444" s="94" t="e">
        <f>VLOOKUP(B444,#REF!,4,0)</f>
        <v>#REF!</v>
      </c>
      <c r="F444" s="96" t="e">
        <f>SUMIF(#REF!,B444,#REF!)</f>
        <v>#REF!</v>
      </c>
      <c r="G444" s="102" t="e">
        <f>VLOOKUP(B444,#REF!,7,0)</f>
        <v>#REF!</v>
      </c>
      <c r="H444" s="103" t="e">
        <f t="shared" si="12"/>
        <v>#REF!</v>
      </c>
      <c r="I444" s="104" t="e">
        <f>H444/#REF!</f>
        <v>#REF!</v>
      </c>
      <c r="J444" s="167" t="e">
        <f>SUM($I$10:I444)</f>
        <v>#REF!</v>
      </c>
      <c r="K444" s="107" t="e">
        <f t="shared" si="13"/>
        <v>#REF!</v>
      </c>
    </row>
    <row r="445" spans="2:11" ht="15.75" x14ac:dyDescent="0.25">
      <c r="B445" s="105">
        <v>94661</v>
      </c>
      <c r="C445" s="94" t="e">
        <f>VLOOKUP(B445,#REF!,2,0)</f>
        <v>#REF!</v>
      </c>
      <c r="D445" s="95" t="e">
        <f>VLOOKUP(B445,#REF!,3,0)</f>
        <v>#REF!</v>
      </c>
      <c r="E445" s="94" t="e">
        <f>VLOOKUP(B445,#REF!,4,0)</f>
        <v>#REF!</v>
      </c>
      <c r="F445" s="96" t="e">
        <f>SUMIF(#REF!,B445,#REF!)</f>
        <v>#REF!</v>
      </c>
      <c r="G445" s="97" t="e">
        <f>VLOOKUP(B445,#REF!,7,0)</f>
        <v>#REF!</v>
      </c>
      <c r="H445" s="98" t="e">
        <f t="shared" si="12"/>
        <v>#REF!</v>
      </c>
      <c r="I445" s="99" t="e">
        <f>H445/#REF!</f>
        <v>#REF!</v>
      </c>
      <c r="J445" s="167" t="e">
        <f>SUM($I$10:I445)</f>
        <v>#REF!</v>
      </c>
      <c r="K445" s="107" t="e">
        <f t="shared" si="13"/>
        <v>#REF!</v>
      </c>
    </row>
    <row r="446" spans="2:11" ht="15.75" x14ac:dyDescent="0.25">
      <c r="B446" s="105">
        <v>39144</v>
      </c>
      <c r="C446" s="94" t="e">
        <f>VLOOKUP(B446,#REF!,2,0)</f>
        <v>#REF!</v>
      </c>
      <c r="D446" s="95" t="e">
        <f>VLOOKUP(B446,#REF!,3,0)</f>
        <v>#REF!</v>
      </c>
      <c r="E446" s="94" t="e">
        <f>VLOOKUP(B446,#REF!,4,0)</f>
        <v>#REF!</v>
      </c>
      <c r="F446" s="96" t="e">
        <f>SUMIF(#REF!,B446,#REF!)</f>
        <v>#REF!</v>
      </c>
      <c r="G446" s="97" t="e">
        <f>VLOOKUP(B446,#REF!,7,0)</f>
        <v>#REF!</v>
      </c>
      <c r="H446" s="98" t="e">
        <f t="shared" si="12"/>
        <v>#REF!</v>
      </c>
      <c r="I446" s="99" t="e">
        <f>H446/#REF!</f>
        <v>#REF!</v>
      </c>
      <c r="J446" s="167" t="e">
        <f>SUM($I$10:I446)</f>
        <v>#REF!</v>
      </c>
      <c r="K446" s="107" t="e">
        <f t="shared" si="13"/>
        <v>#REF!</v>
      </c>
    </row>
    <row r="447" spans="2:11" ht="15.75" x14ac:dyDescent="0.25">
      <c r="B447" s="191">
        <v>94672</v>
      </c>
      <c r="C447" s="94" t="e">
        <f>VLOOKUP(B447,#REF!,2,0)</f>
        <v>#REF!</v>
      </c>
      <c r="D447" s="95" t="e">
        <f>VLOOKUP(B447,#REF!,3,0)</f>
        <v>#REF!</v>
      </c>
      <c r="E447" s="94" t="e">
        <f>VLOOKUP(B447,#REF!,4,0)</f>
        <v>#REF!</v>
      </c>
      <c r="F447" s="96" t="e">
        <f>SUMIF(#REF!,B447,#REF!)</f>
        <v>#REF!</v>
      </c>
      <c r="G447" s="97" t="e">
        <f>VLOOKUP(B447,#REF!,7,0)</f>
        <v>#REF!</v>
      </c>
      <c r="H447" s="98" t="e">
        <f t="shared" si="12"/>
        <v>#REF!</v>
      </c>
      <c r="I447" s="99" t="e">
        <f>H447/#REF!</f>
        <v>#REF!</v>
      </c>
      <c r="J447" s="167" t="e">
        <f>SUM($I$10:I447)</f>
        <v>#REF!</v>
      </c>
      <c r="K447" s="107" t="e">
        <f t="shared" si="13"/>
        <v>#REF!</v>
      </c>
    </row>
    <row r="451" spans="2:2" x14ac:dyDescent="0.25">
      <c r="B451" s="105"/>
    </row>
  </sheetData>
  <autoFilter ref="B9:K447" xr:uid="{00000000-0009-0000-0000-000003000000}">
    <sortState xmlns:xlrd2="http://schemas.microsoft.com/office/spreadsheetml/2017/richdata2" ref="B10:K447">
      <sortCondition descending="1" ref="H9:H447"/>
    </sortState>
  </autoFilter>
  <mergeCells count="7">
    <mergeCell ref="B2:K2"/>
    <mergeCell ref="J8:K8"/>
    <mergeCell ref="B4:D4"/>
    <mergeCell ref="B5:D5"/>
    <mergeCell ref="B6:D6"/>
    <mergeCell ref="B7:D7"/>
    <mergeCell ref="H3:K7"/>
  </mergeCells>
  <conditionalFormatting sqref="A10:A11 I10:I447 A13 A15">
    <cfRule type="expression" dxfId="3" priority="4">
      <formula>LEN(#REF!)=1</formula>
    </cfRule>
  </conditionalFormatting>
  <conditionalFormatting sqref="K10:K447">
    <cfRule type="containsText" dxfId="2" priority="1" stopIfTrue="1" operator="containsText" text="C">
      <formula>NOT(ISERROR(SEARCH("C",K10)))</formula>
    </cfRule>
    <cfRule type="containsText" dxfId="1" priority="2" stopIfTrue="1" operator="containsText" text="B">
      <formula>NOT(ISERROR(SEARCH("B",K10)))</formula>
    </cfRule>
    <cfRule type="containsText" dxfId="0" priority="3" operator="containsText" text="A">
      <formula>NOT(ISERROR(SEARCH("A",K10)))</formula>
    </cfRule>
  </conditionalFormatting>
  <pageMargins left="0.23622047244094491" right="0.23622047244094491" top="0.74803149606299213" bottom="0.94488188976377963" header="0.31496062992125984" footer="0.31496062992125984"/>
  <pageSetup paperSize="9" scale="65" fitToHeight="0" orientation="landscape" r:id="rId1"/>
  <headerFooter>
    <oddFooter>&amp;CAvenida Getúlio Vargas, 1710 - 7º andar, Savassi - Belo Horizonte - MG CEP: 30112-021&amp;R&amp;P/&amp;N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8">
    <pageSetUpPr fitToPage="1"/>
  </sheetPr>
  <dimension ref="B1:L36"/>
  <sheetViews>
    <sheetView view="pageBreakPreview" topLeftCell="B1" zoomScaleNormal="100" zoomScaleSheetLayoutView="100" workbookViewId="0">
      <selection activeCell="P10" sqref="P10"/>
    </sheetView>
  </sheetViews>
  <sheetFormatPr defaultRowHeight="12.75" x14ac:dyDescent="0.2"/>
  <cols>
    <col min="2" max="2" width="7.42578125" customWidth="1"/>
    <col min="3" max="3" width="12.140625" customWidth="1"/>
    <col min="4" max="4" width="11.5703125" customWidth="1"/>
    <col min="5" max="5" width="73.28515625" customWidth="1"/>
    <col min="6" max="6" width="11.28515625" customWidth="1"/>
    <col min="9" max="9" width="12.28515625" customWidth="1"/>
    <col min="10" max="12" width="16.85546875" customWidth="1"/>
  </cols>
  <sheetData>
    <row r="1" spans="2:12" ht="13.5" thickBot="1" x14ac:dyDescent="0.25"/>
    <row r="2" spans="2:12" ht="51.75" customHeight="1" thickBot="1" x14ac:dyDescent="0.25">
      <c r="B2" s="30"/>
      <c r="C2" s="287"/>
      <c r="D2" s="287"/>
      <c r="E2" s="287" t="s">
        <v>274</v>
      </c>
      <c r="F2" s="287"/>
      <c r="G2" s="287"/>
      <c r="H2" s="287"/>
      <c r="I2" s="287"/>
      <c r="J2" s="31" t="s">
        <v>275</v>
      </c>
      <c r="K2" s="32" t="e">
        <f>#REF!</f>
        <v>#REF!</v>
      </c>
      <c r="L2" s="33"/>
    </row>
    <row r="3" spans="2:12" ht="13.5" thickBot="1" x14ac:dyDescent="0.25">
      <c r="B3" s="288" t="s">
        <v>276</v>
      </c>
      <c r="C3" s="289"/>
      <c r="D3" s="289"/>
      <c r="E3" s="289"/>
      <c r="F3" s="289"/>
      <c r="G3" s="289"/>
      <c r="H3" s="289"/>
      <c r="I3" s="289"/>
      <c r="J3" s="289"/>
      <c r="K3" s="289"/>
      <c r="L3" s="290"/>
    </row>
    <row r="4" spans="2:12" ht="13.5" thickBot="1" x14ac:dyDescent="0.25">
      <c r="B4" s="196"/>
      <c r="C4" s="197" t="s">
        <v>277</v>
      </c>
      <c r="D4" s="197" t="s">
        <v>258</v>
      </c>
      <c r="E4" s="197" t="s">
        <v>2</v>
      </c>
      <c r="F4" s="197" t="s">
        <v>259</v>
      </c>
      <c r="G4" s="197" t="s">
        <v>278</v>
      </c>
      <c r="H4" s="34" t="s">
        <v>279</v>
      </c>
      <c r="I4" s="35" t="s">
        <v>280</v>
      </c>
      <c r="J4" s="197" t="s">
        <v>281</v>
      </c>
      <c r="K4" s="36" t="s">
        <v>10</v>
      </c>
      <c r="L4" s="198" t="s">
        <v>11</v>
      </c>
    </row>
    <row r="5" spans="2:12" x14ac:dyDescent="0.2">
      <c r="B5" s="37"/>
      <c r="C5" s="38">
        <v>93568</v>
      </c>
      <c r="D5" s="38" t="e">
        <f>VLOOKUP(C5,#REF!,2,0)</f>
        <v>#REF!</v>
      </c>
      <c r="E5" s="39" t="e">
        <f>VLOOKUP(C5,#REF!,3,0)</f>
        <v>#REF!</v>
      </c>
      <c r="F5" s="38" t="e">
        <f>VLOOKUP(C5,#REF!,4,0)</f>
        <v>#REF!</v>
      </c>
      <c r="G5" s="40">
        <v>1</v>
      </c>
      <c r="H5" s="40">
        <v>31</v>
      </c>
      <c r="I5" s="40">
        <f t="shared" ref="I5:I11" si="0">G5*H5</f>
        <v>31</v>
      </c>
      <c r="J5" s="41" t="e">
        <f>VLOOKUP(C5,#REF!,5,0)</f>
        <v>#REF!</v>
      </c>
      <c r="K5" s="42" t="e">
        <f t="shared" ref="K5" si="1">+TRUNC(I5*J5,2)</f>
        <v>#REF!</v>
      </c>
      <c r="L5" s="43" t="e">
        <f t="shared" ref="L5" si="2">+TRUNC(I5*J5*(1+$K$2),2)</f>
        <v>#REF!</v>
      </c>
    </row>
    <row r="6" spans="2:12" x14ac:dyDescent="0.2">
      <c r="B6" s="44"/>
      <c r="C6" s="38">
        <v>93565</v>
      </c>
      <c r="D6" s="38" t="e">
        <f>VLOOKUP(C6,#REF!,2,0)</f>
        <v>#REF!</v>
      </c>
      <c r="E6" s="39" t="e">
        <f>VLOOKUP(C6,#REF!,3,0)</f>
        <v>#REF!</v>
      </c>
      <c r="F6" s="38" t="e">
        <f>VLOOKUP(C6,#REF!,4,0)</f>
        <v>#REF!</v>
      </c>
      <c r="G6" s="45">
        <v>1</v>
      </c>
      <c r="H6" s="40">
        <v>31</v>
      </c>
      <c r="I6" s="40">
        <f t="shared" ref="I6" si="3">G6*H6</f>
        <v>31</v>
      </c>
      <c r="J6" s="41" t="e">
        <f>VLOOKUP(C6,#REF!,5,0)</f>
        <v>#REF!</v>
      </c>
      <c r="K6" s="46" t="e">
        <f t="shared" ref="K6" si="4">+TRUNC(I6*J6,2)</f>
        <v>#REF!</v>
      </c>
      <c r="L6" s="43" t="e">
        <f t="shared" ref="L6" si="5">+TRUNC(I6*J6*(1+$K$2),2)</f>
        <v>#REF!</v>
      </c>
    </row>
    <row r="7" spans="2:12" x14ac:dyDescent="0.2">
      <c r="B7" s="44"/>
      <c r="C7" s="38">
        <v>100534</v>
      </c>
      <c r="D7" s="38" t="e">
        <f>VLOOKUP(C7,#REF!,2,0)</f>
        <v>#REF!</v>
      </c>
      <c r="E7" s="39" t="e">
        <f>VLOOKUP(C7,#REF!,3,0)</f>
        <v>#REF!</v>
      </c>
      <c r="F7" s="38" t="e">
        <f>VLOOKUP(C7,#REF!,4,0)</f>
        <v>#REF!</v>
      </c>
      <c r="G7" s="45">
        <v>1</v>
      </c>
      <c r="H7" s="40">
        <v>31</v>
      </c>
      <c r="I7" s="40">
        <f t="shared" ref="I7" si="6">G7*H7</f>
        <v>31</v>
      </c>
      <c r="J7" s="41" t="e">
        <f>VLOOKUP(C7,#REF!,5,0)</f>
        <v>#REF!</v>
      </c>
      <c r="K7" s="46" t="e">
        <f t="shared" ref="K7" si="7">+TRUNC(I7*J7,2)</f>
        <v>#REF!</v>
      </c>
      <c r="L7" s="43" t="e">
        <f t="shared" ref="L7" si="8">+TRUNC(I7*J7*(1+$K$2),2)</f>
        <v>#REF!</v>
      </c>
    </row>
    <row r="8" spans="2:12" x14ac:dyDescent="0.2">
      <c r="B8" s="44"/>
      <c r="C8" s="38">
        <v>100321</v>
      </c>
      <c r="D8" s="38" t="e">
        <f>VLOOKUP(C8,#REF!,2,0)</f>
        <v>#REF!</v>
      </c>
      <c r="E8" s="39" t="e">
        <f>VLOOKUP(C8,#REF!,3,0)</f>
        <v>#REF!</v>
      </c>
      <c r="F8" s="38" t="e">
        <f>VLOOKUP(C8,#REF!,4,0)</f>
        <v>#REF!</v>
      </c>
      <c r="G8" s="45">
        <v>2</v>
      </c>
      <c r="H8" s="40">
        <v>30</v>
      </c>
      <c r="I8" s="40">
        <f>G8*H8</f>
        <v>60</v>
      </c>
      <c r="J8" s="41" t="e">
        <f>VLOOKUP(C8,#REF!,5,0)</f>
        <v>#REF!</v>
      </c>
      <c r="K8" s="46" t="e">
        <f t="shared" ref="K8:K11" si="9">+TRUNC(I8*J8,2)</f>
        <v>#REF!</v>
      </c>
      <c r="L8" s="43" t="e">
        <f t="shared" ref="L8:L11" si="10">+TRUNC(I8*J8*(1+$K$2),2)</f>
        <v>#REF!</v>
      </c>
    </row>
    <row r="9" spans="2:12" x14ac:dyDescent="0.2">
      <c r="B9" s="44"/>
      <c r="C9" s="38">
        <v>101401</v>
      </c>
      <c r="D9" s="38" t="e">
        <f>VLOOKUP(C9,#REF!,2,0)</f>
        <v>#REF!</v>
      </c>
      <c r="E9" s="39" t="e">
        <f>VLOOKUP(C9,#REF!,3,0)</f>
        <v>#REF!</v>
      </c>
      <c r="F9" s="38" t="e">
        <f>VLOOKUP(C9,#REF!,4,0)</f>
        <v>#REF!</v>
      </c>
      <c r="G9" s="45">
        <v>2</v>
      </c>
      <c r="H9" s="40">
        <v>30</v>
      </c>
      <c r="I9" s="40">
        <f t="shared" si="0"/>
        <v>60</v>
      </c>
      <c r="J9" s="41" t="e">
        <f>VLOOKUP(C9,#REF!,5,0)</f>
        <v>#REF!</v>
      </c>
      <c r="K9" s="47" t="e">
        <f t="shared" si="9"/>
        <v>#REF!</v>
      </c>
      <c r="L9" s="43" t="e">
        <f t="shared" si="10"/>
        <v>#REF!</v>
      </c>
    </row>
    <row r="10" spans="2:12" x14ac:dyDescent="0.2">
      <c r="B10" s="44"/>
      <c r="C10" s="38">
        <v>93563</v>
      </c>
      <c r="D10" s="38" t="e">
        <f>VLOOKUP(C10,#REF!,2,0)</f>
        <v>#REF!</v>
      </c>
      <c r="E10" s="39" t="e">
        <f>VLOOKUP(C10,#REF!,3,0)</f>
        <v>#REF!</v>
      </c>
      <c r="F10" s="38" t="e">
        <f>VLOOKUP(C10,#REF!,4,0)</f>
        <v>#REF!</v>
      </c>
      <c r="G10" s="45">
        <v>2</v>
      </c>
      <c r="H10" s="40">
        <v>30</v>
      </c>
      <c r="I10" s="40">
        <f t="shared" ref="I10" si="11">G10*H10</f>
        <v>60</v>
      </c>
      <c r="J10" s="41" t="e">
        <f>VLOOKUP(C10,#REF!,5,0)</f>
        <v>#REF!</v>
      </c>
      <c r="K10" s="47" t="e">
        <f t="shared" ref="K10" si="12">+TRUNC(I10*J10,2)</f>
        <v>#REF!</v>
      </c>
      <c r="L10" s="43" t="e">
        <f t="shared" ref="L10" si="13">+TRUNC(I10*J10*(1+$K$2),2)</f>
        <v>#REF!</v>
      </c>
    </row>
    <row r="11" spans="2:12" x14ac:dyDescent="0.2">
      <c r="B11" s="44"/>
      <c r="C11" s="38">
        <v>101388</v>
      </c>
      <c r="D11" s="38" t="e">
        <f>VLOOKUP(C11,#REF!,2,0)</f>
        <v>#REF!</v>
      </c>
      <c r="E11" s="39" t="e">
        <f>VLOOKUP(C11,#REF!,3,0)</f>
        <v>#REF!</v>
      </c>
      <c r="F11" s="38" t="e">
        <f>VLOOKUP(C11,#REF!,4,0)</f>
        <v>#REF!</v>
      </c>
      <c r="G11" s="45">
        <v>2</v>
      </c>
      <c r="H11" s="40">
        <v>30</v>
      </c>
      <c r="I11" s="40">
        <f t="shared" si="0"/>
        <v>60</v>
      </c>
      <c r="J11" s="41" t="e">
        <f>VLOOKUP(C11,#REF!,5,0)</f>
        <v>#REF!</v>
      </c>
      <c r="K11" s="47" t="e">
        <f t="shared" si="9"/>
        <v>#REF!</v>
      </c>
      <c r="L11" s="43" t="e">
        <f t="shared" si="10"/>
        <v>#REF!</v>
      </c>
    </row>
    <row r="12" spans="2:12" x14ac:dyDescent="0.2">
      <c r="B12" s="44"/>
      <c r="C12" s="38"/>
      <c r="D12" s="38"/>
      <c r="E12" s="39"/>
      <c r="F12" s="38"/>
      <c r="G12" s="45"/>
      <c r="H12" s="40"/>
      <c r="I12" s="40"/>
      <c r="J12" s="41"/>
      <c r="K12" s="47"/>
      <c r="L12" s="43"/>
    </row>
    <row r="13" spans="2:12" ht="13.5" thickBot="1" x14ac:dyDescent="0.25">
      <c r="B13" s="44"/>
      <c r="C13" s="48"/>
      <c r="D13" s="38"/>
      <c r="E13" s="39"/>
      <c r="F13" s="38"/>
      <c r="G13" s="45"/>
      <c r="H13" s="40"/>
      <c r="I13" s="40"/>
      <c r="J13" s="41"/>
      <c r="K13" s="47"/>
      <c r="L13" s="43"/>
    </row>
    <row r="14" spans="2:12" ht="13.5" thickBot="1" x14ac:dyDescent="0.25">
      <c r="B14" s="49"/>
      <c r="C14" s="50"/>
      <c r="D14" s="50"/>
      <c r="E14" s="51"/>
      <c r="F14" s="50"/>
      <c r="G14" s="50"/>
      <c r="H14" s="50"/>
      <c r="I14" s="50"/>
      <c r="J14" s="52" t="s">
        <v>12</v>
      </c>
      <c r="K14" s="53" t="e">
        <f>SUM(K5:K13)</f>
        <v>#REF!</v>
      </c>
      <c r="L14" s="54" t="e">
        <f>SUM(L5:L13)</f>
        <v>#REF!</v>
      </c>
    </row>
    <row r="15" spans="2:12" ht="13.5" thickBot="1" x14ac:dyDescent="0.25">
      <c r="B15" s="55"/>
      <c r="C15" s="137"/>
      <c r="D15" s="137"/>
      <c r="E15" s="137"/>
      <c r="F15" s="137"/>
      <c r="G15" s="137"/>
      <c r="H15" s="137"/>
      <c r="I15" s="137"/>
      <c r="J15" s="137"/>
      <c r="K15" s="56"/>
      <c r="L15" s="57"/>
    </row>
    <row r="16" spans="2:12" ht="13.5" thickBot="1" x14ac:dyDescent="0.25">
      <c r="B16" s="291" t="s">
        <v>282</v>
      </c>
      <c r="C16" s="292"/>
      <c r="D16" s="292"/>
      <c r="E16" s="292"/>
      <c r="F16" s="292"/>
      <c r="G16" s="292"/>
      <c r="H16" s="292"/>
      <c r="I16" s="292"/>
      <c r="J16" s="292"/>
      <c r="K16" s="292"/>
      <c r="L16" s="293"/>
    </row>
    <row r="17" spans="2:12" x14ac:dyDescent="0.2">
      <c r="B17" s="58"/>
      <c r="C17" s="59"/>
      <c r="D17" s="59"/>
      <c r="E17" s="60"/>
      <c r="F17" s="61" t="s">
        <v>273</v>
      </c>
      <c r="G17" s="62" t="s">
        <v>278</v>
      </c>
      <c r="H17" s="62" t="s">
        <v>279</v>
      </c>
      <c r="I17" s="63" t="s">
        <v>280</v>
      </c>
      <c r="J17" s="62" t="s">
        <v>283</v>
      </c>
      <c r="K17" s="62" t="s">
        <v>10</v>
      </c>
      <c r="L17" s="64" t="s">
        <v>11</v>
      </c>
    </row>
    <row r="18" spans="2:12" x14ac:dyDescent="0.2">
      <c r="B18" s="44"/>
      <c r="C18" s="38" t="s">
        <v>284</v>
      </c>
      <c r="D18" s="38" t="e">
        <f>VLOOKUP(C18,#REF!,2,0)</f>
        <v>#REF!</v>
      </c>
      <c r="E18" s="39" t="e">
        <f>VLOOKUP(C18,#REF!,3,0)</f>
        <v>#REF!</v>
      </c>
      <c r="F18" s="38" t="e">
        <f>VLOOKUP(C18,#REF!,4,0)</f>
        <v>#REF!</v>
      </c>
      <c r="G18" s="45">
        <f>G7+G8+G6+G5</f>
        <v>5</v>
      </c>
      <c r="H18" s="45">
        <v>30</v>
      </c>
      <c r="I18" s="40">
        <f>G18*H18</f>
        <v>150</v>
      </c>
      <c r="J18" s="41" t="e">
        <f>VLOOKUP(C18,#REF!,5,0)</f>
        <v>#REF!</v>
      </c>
      <c r="K18" s="66" t="e">
        <f t="shared" ref="K18" si="14">+TRUNC(I18*J18,2)</f>
        <v>#REF!</v>
      </c>
      <c r="L18" s="67" t="e">
        <f t="shared" ref="L18" si="15">+TRUNC(I18*J18*(1+$K$2),2)</f>
        <v>#REF!</v>
      </c>
    </row>
    <row r="19" spans="2:12" x14ac:dyDescent="0.2">
      <c r="B19" s="168"/>
      <c r="C19" s="38" t="s">
        <v>285</v>
      </c>
      <c r="D19" s="38" t="e">
        <f>VLOOKUP(C19,#REF!,2,0)</f>
        <v>#REF!</v>
      </c>
      <c r="E19" s="39" t="e">
        <f>VLOOKUP(C19,#REF!,3,0)</f>
        <v>#REF!</v>
      </c>
      <c r="F19" s="38" t="e">
        <f>VLOOKUP(C19,#REF!,4,0)</f>
        <v>#REF!</v>
      </c>
      <c r="G19" s="45">
        <f>G18/30</f>
        <v>0.16666666666666666</v>
      </c>
      <c r="H19" s="45">
        <v>30</v>
      </c>
      <c r="I19" s="40">
        <f t="shared" ref="I19:I21" si="16">G19*H19</f>
        <v>5</v>
      </c>
      <c r="J19" s="41" t="e">
        <f>VLOOKUP(C19,#REF!,5,0)</f>
        <v>#REF!</v>
      </c>
      <c r="K19" s="66" t="e">
        <f t="shared" ref="K19:K20" si="17">+TRUNC(I19*J19,2)</f>
        <v>#REF!</v>
      </c>
      <c r="L19" s="67" t="e">
        <f t="shared" ref="L19:L20" si="18">+TRUNC(I19*J19*(1+$K$2),2)</f>
        <v>#REF!</v>
      </c>
    </row>
    <row r="20" spans="2:12" x14ac:dyDescent="0.2">
      <c r="B20" s="168"/>
      <c r="C20" s="38" t="s">
        <v>286</v>
      </c>
      <c r="D20" s="38" t="e">
        <f>VLOOKUP(C20,#REF!,2,0)</f>
        <v>#REF!</v>
      </c>
      <c r="E20" s="39" t="e">
        <f>VLOOKUP(C20,#REF!,3,0)</f>
        <v>#REF!</v>
      </c>
      <c r="F20" s="38" t="e">
        <f>VLOOKUP(C20,#REF!,4,0)</f>
        <v>#REF!</v>
      </c>
      <c r="G20" s="45">
        <f>G18</f>
        <v>5</v>
      </c>
      <c r="H20" s="45">
        <f>H18</f>
        <v>30</v>
      </c>
      <c r="I20" s="40">
        <f t="shared" si="16"/>
        <v>150</v>
      </c>
      <c r="J20" s="41" t="e">
        <f>VLOOKUP(C20,#REF!,5,0)</f>
        <v>#REF!</v>
      </c>
      <c r="K20" s="66" t="e">
        <f t="shared" si="17"/>
        <v>#REF!</v>
      </c>
      <c r="L20" s="67" t="e">
        <f t="shared" si="18"/>
        <v>#REF!</v>
      </c>
    </row>
    <row r="21" spans="2:12" x14ac:dyDescent="0.2">
      <c r="B21" s="168"/>
      <c r="C21" s="29" t="s">
        <v>287</v>
      </c>
      <c r="D21" s="38" t="e">
        <f>VLOOKUP(C21,#REF!,2,0)</f>
        <v>#REF!</v>
      </c>
      <c r="E21" s="39" t="e">
        <f>VLOOKUP(C21,#REF!,3,0)</f>
        <v>#REF!</v>
      </c>
      <c r="F21" s="38" t="e">
        <f>VLOOKUP(C21,#REF!,4,0)</f>
        <v>#REF!</v>
      </c>
      <c r="G21" s="45">
        <f>G20/30</f>
        <v>0.16666666666666666</v>
      </c>
      <c r="H21" s="45">
        <v>30</v>
      </c>
      <c r="I21" s="40">
        <f t="shared" si="16"/>
        <v>5</v>
      </c>
      <c r="J21" s="41" t="e">
        <f>VLOOKUP(C21,#REF!,5,0)</f>
        <v>#REF!</v>
      </c>
      <c r="K21" s="66" t="e">
        <f t="shared" ref="K21" si="19">+TRUNC(I21*J21,2)</f>
        <v>#REF!</v>
      </c>
      <c r="L21" s="67" t="e">
        <f t="shared" ref="L21" si="20">+TRUNC(I21*J21*(1+$K$2),2)</f>
        <v>#REF!</v>
      </c>
    </row>
    <row r="22" spans="2:12" ht="13.5" thickBot="1" x14ac:dyDescent="0.25">
      <c r="B22" s="68"/>
      <c r="C22" s="69"/>
      <c r="D22" s="38"/>
      <c r="E22" s="39"/>
      <c r="F22" s="38"/>
      <c r="G22" s="70"/>
      <c r="H22" s="70"/>
      <c r="I22" s="71"/>
      <c r="J22" s="41"/>
      <c r="K22" s="72"/>
      <c r="L22" s="73"/>
    </row>
    <row r="23" spans="2:12" ht="13.5" thickBot="1" x14ac:dyDescent="0.25">
      <c r="B23" s="49"/>
      <c r="C23" s="50"/>
      <c r="D23" s="50"/>
      <c r="E23" s="51"/>
      <c r="F23" s="50"/>
      <c r="G23" s="50"/>
      <c r="H23" s="50"/>
      <c r="I23" s="50"/>
      <c r="J23" s="52" t="s">
        <v>12</v>
      </c>
      <c r="K23" s="74" t="e">
        <f>SUM(K18:K22)</f>
        <v>#REF!</v>
      </c>
      <c r="L23" s="75" t="e">
        <f>SUM(L18:L22)</f>
        <v>#REF!</v>
      </c>
    </row>
    <row r="24" spans="2:12" ht="13.5" thickBot="1" x14ac:dyDescent="0.25">
      <c r="B24" s="55"/>
      <c r="C24" s="137"/>
      <c r="D24" s="137"/>
      <c r="E24" s="137"/>
      <c r="F24" s="137"/>
      <c r="G24" s="137"/>
      <c r="H24" s="137"/>
      <c r="I24" s="137"/>
      <c r="J24" s="137"/>
      <c r="K24" s="56"/>
      <c r="L24" s="57"/>
    </row>
    <row r="25" spans="2:12" ht="13.5" thickBot="1" x14ac:dyDescent="0.25">
      <c r="B25" s="291" t="s">
        <v>288</v>
      </c>
      <c r="C25" s="292"/>
      <c r="D25" s="292"/>
      <c r="E25" s="292"/>
      <c r="F25" s="292"/>
      <c r="G25" s="292"/>
      <c r="H25" s="292"/>
      <c r="I25" s="292"/>
      <c r="J25" s="292"/>
      <c r="K25" s="292"/>
      <c r="L25" s="293"/>
    </row>
    <row r="26" spans="2:12" x14ac:dyDescent="0.2">
      <c r="B26" s="58"/>
      <c r="C26" s="59"/>
      <c r="D26" s="59"/>
      <c r="E26" s="60"/>
      <c r="F26" s="61" t="s">
        <v>273</v>
      </c>
      <c r="G26" s="62" t="s">
        <v>278</v>
      </c>
      <c r="H26" s="62" t="s">
        <v>279</v>
      </c>
      <c r="I26" s="63" t="s">
        <v>280</v>
      </c>
      <c r="J26" s="62" t="s">
        <v>283</v>
      </c>
      <c r="K26" s="62" t="s">
        <v>10</v>
      </c>
      <c r="L26" s="64" t="s">
        <v>11</v>
      </c>
    </row>
    <row r="27" spans="2:12" x14ac:dyDescent="0.2">
      <c r="B27" s="37"/>
      <c r="C27" s="38">
        <v>4222</v>
      </c>
      <c r="D27" s="38" t="e">
        <f>VLOOKUP(C27,#REF!,2,0)</f>
        <v>#REF!</v>
      </c>
      <c r="E27" s="39" t="e">
        <f>VLOOKUP(C27,#REF!,3,0)</f>
        <v>#REF!</v>
      </c>
      <c r="F27" s="38" t="e">
        <f>VLOOKUP(C27,#REF!,4,0)</f>
        <v>#REF!</v>
      </c>
      <c r="G27" s="45">
        <f>G18*1000/8</f>
        <v>625</v>
      </c>
      <c r="H27" s="45">
        <f>H18</f>
        <v>30</v>
      </c>
      <c r="I27" s="45">
        <f>G27*H27</f>
        <v>18750</v>
      </c>
      <c r="J27" s="41" t="e">
        <f>VLOOKUP(C27,#REF!,5,0)</f>
        <v>#REF!</v>
      </c>
      <c r="K27" s="76" t="e">
        <f t="shared" ref="K27" si="21">+TRUNC(I27*J27,2)</f>
        <v>#REF!</v>
      </c>
      <c r="L27" s="77" t="e">
        <f t="shared" ref="L27" si="22">+TRUNC(I27*J27*(1+$K$2),2)</f>
        <v>#REF!</v>
      </c>
    </row>
    <row r="28" spans="2:12" x14ac:dyDescent="0.2">
      <c r="B28" s="37"/>
      <c r="C28" s="38" t="s">
        <v>289</v>
      </c>
      <c r="D28" s="38" t="e">
        <f>VLOOKUP(C28,#REF!,2,0)</f>
        <v>#REF!</v>
      </c>
      <c r="E28" s="39" t="e">
        <f>VLOOKUP(C28,#REF!,3,0)</f>
        <v>#REF!</v>
      </c>
      <c r="F28" s="38" t="e">
        <f>VLOOKUP(C28,#REF!,4,0)</f>
        <v>#REF!</v>
      </c>
      <c r="G28" s="45">
        <v>1</v>
      </c>
      <c r="H28" s="45">
        <v>28</v>
      </c>
      <c r="I28" s="45">
        <f t="shared" ref="I28:I31" si="23">G28*H28</f>
        <v>28</v>
      </c>
      <c r="J28" s="41" t="e">
        <f>VLOOKUP(C28,#REF!,5,0)</f>
        <v>#REF!</v>
      </c>
      <c r="K28" s="76" t="e">
        <f t="shared" ref="K28:K31" si="24">+TRUNC(I28*J28,2)</f>
        <v>#REF!</v>
      </c>
      <c r="L28" s="77" t="e">
        <f t="shared" ref="L28:L31" si="25">+TRUNC(I28*J28*(1+$K$2),2)</f>
        <v>#REF!</v>
      </c>
    </row>
    <row r="29" spans="2:12" x14ac:dyDescent="0.2">
      <c r="B29" s="37"/>
      <c r="C29" s="38" t="s">
        <v>290</v>
      </c>
      <c r="D29" s="38" t="e">
        <f>VLOOKUP(C29,#REF!,2,0)</f>
        <v>#REF!</v>
      </c>
      <c r="E29" s="39" t="e">
        <f>VLOOKUP(C29,#REF!,3,0)</f>
        <v>#REF!</v>
      </c>
      <c r="F29" s="38" t="e">
        <f>VLOOKUP(C29,#REF!,4,0)</f>
        <v>#REF!</v>
      </c>
      <c r="G29" s="45">
        <v>1</v>
      </c>
      <c r="H29" s="45">
        <v>28</v>
      </c>
      <c r="I29" s="45">
        <f t="shared" si="23"/>
        <v>28</v>
      </c>
      <c r="J29" s="41" t="e">
        <f>VLOOKUP(C29,#REF!,5,0)</f>
        <v>#REF!</v>
      </c>
      <c r="K29" s="76" t="e">
        <f t="shared" si="24"/>
        <v>#REF!</v>
      </c>
      <c r="L29" s="77" t="e">
        <f t="shared" si="25"/>
        <v>#REF!</v>
      </c>
    </row>
    <row r="30" spans="2:12" x14ac:dyDescent="0.2">
      <c r="B30" s="37"/>
      <c r="C30" s="38" t="s">
        <v>291</v>
      </c>
      <c r="D30" s="38" t="e">
        <f>VLOOKUP(C30,#REF!,2,0)</f>
        <v>#REF!</v>
      </c>
      <c r="E30" s="39" t="e">
        <f>VLOOKUP(C30,#REF!,3,0)</f>
        <v>#REF!</v>
      </c>
      <c r="F30" s="38" t="e">
        <f>VLOOKUP(C30,#REF!,4,0)</f>
        <v>#REF!</v>
      </c>
      <c r="G30" s="45">
        <v>1</v>
      </c>
      <c r="H30" s="45">
        <v>28</v>
      </c>
      <c r="I30" s="45">
        <f t="shared" si="23"/>
        <v>28</v>
      </c>
      <c r="J30" s="41" t="e">
        <f>VLOOKUP(C30,#REF!,5,0)</f>
        <v>#REF!</v>
      </c>
      <c r="K30" s="76" t="e">
        <f t="shared" si="24"/>
        <v>#REF!</v>
      </c>
      <c r="L30" s="77" t="e">
        <f t="shared" si="25"/>
        <v>#REF!</v>
      </c>
    </row>
    <row r="31" spans="2:12" ht="13.5" thickBot="1" x14ac:dyDescent="0.25">
      <c r="B31" s="37"/>
      <c r="C31" s="38" t="s">
        <v>292</v>
      </c>
      <c r="D31" s="38" t="e">
        <f>VLOOKUP(C31,#REF!,2,0)</f>
        <v>#REF!</v>
      </c>
      <c r="E31" s="39" t="e">
        <f>VLOOKUP(C31,#REF!,3,0)</f>
        <v>#REF!</v>
      </c>
      <c r="F31" s="38" t="e">
        <f>VLOOKUP(C31,#REF!,4,0)</f>
        <v>#REF!</v>
      </c>
      <c r="G31" s="45">
        <v>1</v>
      </c>
      <c r="H31" s="45">
        <v>28</v>
      </c>
      <c r="I31" s="45">
        <f t="shared" si="23"/>
        <v>28</v>
      </c>
      <c r="J31" s="41" t="e">
        <f>VLOOKUP(C31,#REF!,5,0)</f>
        <v>#REF!</v>
      </c>
      <c r="K31" s="76" t="e">
        <f t="shared" si="24"/>
        <v>#REF!</v>
      </c>
      <c r="L31" s="77" t="e">
        <f t="shared" si="25"/>
        <v>#REF!</v>
      </c>
    </row>
    <row r="32" spans="2:12" ht="13.5" thickBot="1" x14ac:dyDescent="0.25">
      <c r="B32" s="44"/>
      <c r="C32" s="65"/>
      <c r="D32" s="38"/>
      <c r="E32" s="39"/>
      <c r="F32" s="38"/>
      <c r="G32" s="45"/>
      <c r="H32" s="45"/>
      <c r="I32" s="45"/>
      <c r="J32" s="41"/>
      <c r="K32" s="76"/>
      <c r="L32" s="77"/>
    </row>
    <row r="33" spans="2:12" ht="13.5" thickBot="1" x14ac:dyDescent="0.25">
      <c r="B33" s="49"/>
      <c r="C33" s="50"/>
      <c r="D33" s="50"/>
      <c r="E33" s="51"/>
      <c r="F33" s="50"/>
      <c r="G33" s="50"/>
      <c r="H33" s="50"/>
      <c r="I33" s="50"/>
      <c r="J33" s="52" t="s">
        <v>12</v>
      </c>
      <c r="K33" s="74">
        <f>SUM(K32:K32)</f>
        <v>0</v>
      </c>
      <c r="L33" s="75" t="e">
        <f>SUM(L27:L32)</f>
        <v>#REF!</v>
      </c>
    </row>
    <row r="34" spans="2:12" ht="13.5" thickBot="1" x14ac:dyDescent="0.25">
      <c r="B34" s="55"/>
      <c r="C34" s="137"/>
      <c r="D34" s="137"/>
      <c r="E34" s="137"/>
      <c r="F34" s="137"/>
      <c r="G34" s="137"/>
      <c r="H34" s="137"/>
      <c r="I34" s="137"/>
      <c r="J34" s="137"/>
      <c r="K34" s="137"/>
      <c r="L34" s="57"/>
    </row>
    <row r="35" spans="2:12" x14ac:dyDescent="0.2">
      <c r="B35" s="78"/>
      <c r="C35" s="79"/>
      <c r="D35" s="79"/>
      <c r="E35" s="80"/>
      <c r="F35" s="79"/>
      <c r="G35" s="81"/>
      <c r="H35" s="81"/>
      <c r="I35" s="81"/>
      <c r="J35" s="294" t="s">
        <v>274</v>
      </c>
      <c r="K35" s="294"/>
      <c r="L35" s="82" t="e">
        <f>SUM($L$33,$L$23,$L$14)</f>
        <v>#REF!</v>
      </c>
    </row>
    <row r="36" spans="2:12" ht="13.5" thickBot="1" x14ac:dyDescent="0.25">
      <c r="B36" s="83"/>
      <c r="C36" s="84"/>
      <c r="D36" s="84"/>
      <c r="E36" s="84"/>
      <c r="F36" s="84"/>
      <c r="G36" s="84"/>
      <c r="H36" s="84"/>
      <c r="I36" s="84"/>
      <c r="J36" s="286" t="s">
        <v>3</v>
      </c>
      <c r="K36" s="286"/>
      <c r="L36" s="85" t="e">
        <f>L35/#REF!</f>
        <v>#REF!</v>
      </c>
    </row>
  </sheetData>
  <mergeCells count="7">
    <mergeCell ref="J36:K36"/>
    <mergeCell ref="C2:D2"/>
    <mergeCell ref="B3:L3"/>
    <mergeCell ref="B16:L16"/>
    <mergeCell ref="B25:L25"/>
    <mergeCell ref="J35:K35"/>
    <mergeCell ref="E2:I2"/>
  </mergeCells>
  <pageMargins left="0.511811024" right="0.511811024" top="0.78740157499999996" bottom="0.78740157499999996" header="0.31496062000000002" footer="0.31496062000000002"/>
  <pageSetup paperSize="9" scale="70" orientation="landscape" r:id="rId1"/>
  <headerFooter>
    <oddFooter>&amp;CAvenida Getúlio Vargas, 1710 - 7º andar, Savassi - Belo Horizonte - MG CEP: 30112-021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9</vt:i4>
      </vt:variant>
    </vt:vector>
  </HeadingPairs>
  <TitlesOfParts>
    <vt:vector size="14" baseType="lpstr">
      <vt:lpstr>Eventograma</vt:lpstr>
      <vt:lpstr>Cronograma</vt:lpstr>
      <vt:lpstr>CRONOG OBSOLETO</vt:lpstr>
      <vt:lpstr>CURVA ABC OBSOLETO</vt:lpstr>
      <vt:lpstr>ADM LOCAL</vt:lpstr>
      <vt:lpstr>'ADM LOCAL'!Area_de_impressao</vt:lpstr>
      <vt:lpstr>'CRONOG OBSOLETO'!Area_de_impressao</vt:lpstr>
      <vt:lpstr>Cronograma!Area_de_impressao</vt:lpstr>
      <vt:lpstr>'CURVA ABC OBSOLETO'!Area_de_impressao</vt:lpstr>
      <vt:lpstr>Eventograma!Area_de_impressao</vt:lpstr>
      <vt:lpstr>'CRONOG OBSOLETO'!Titulos_de_impressao</vt:lpstr>
      <vt:lpstr>Cronograma!Titulos_de_impressao</vt:lpstr>
      <vt:lpstr>'CURVA ABC OBSOLETO'!Titulos_de_impressao</vt:lpstr>
      <vt:lpstr>Eventograma!Titulos_de_impressao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fhrasko</dc:creator>
  <cp:lastModifiedBy>Nettie Alves Paulo de Moraes</cp:lastModifiedBy>
  <cp:revision/>
  <cp:lastPrinted>2026-07-31T14:42:35Z</cp:lastPrinted>
  <dcterms:created xsi:type="dcterms:W3CDTF">2013-05-06T17:13:09Z</dcterms:created>
  <dcterms:modified xsi:type="dcterms:W3CDTF">2026-09-21T18:40:57Z</dcterms:modified>
</cp:coreProperties>
</file>